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10296" windowHeight="4308" activeTab="1"/>
  </bookViews>
  <sheets>
    <sheet name="Приложение 2" sheetId="1" r:id="rId1"/>
    <sheet name="Приложение 3" sheetId="2" r:id="rId2"/>
  </sheets>
  <definedNames>
    <definedName name="_xlnm.Print_Titles" localSheetId="0">'Приложение 2'!$3:$8</definedName>
    <definedName name="_xlnm.Print_Titles" localSheetId="1">'Приложение 3'!$3:$6</definedName>
    <definedName name="_xlnm.Print_Area" localSheetId="0">'Приложение 2'!$A$1:$L$70</definedName>
    <definedName name="_xlnm.Print_Area" localSheetId="1">'Приложение 3'!$A$1:$J$73</definedName>
  </definedNames>
  <calcPr fullCalcOnLoad="1"/>
</workbook>
</file>

<file path=xl/sharedStrings.xml><?xml version="1.0" encoding="utf-8"?>
<sst xmlns="http://schemas.openxmlformats.org/spreadsheetml/2006/main" count="333" uniqueCount="231">
  <si>
    <t>№</t>
  </si>
  <si>
    <t>Наименование показателя</t>
  </si>
  <si>
    <t>Ед. изм.</t>
  </si>
  <si>
    <t>Факт</t>
  </si>
  <si>
    <t>План</t>
  </si>
  <si>
    <t>1.1.</t>
  </si>
  <si>
    <t>Количество реализуемых основных образовательных программ в соответствии с лицензией на образовательную деятельность:</t>
  </si>
  <si>
    <t>ед.</t>
  </si>
  <si>
    <t>1.1.1.</t>
  </si>
  <si>
    <t>1.1.2.</t>
  </si>
  <si>
    <t>1.1.3.</t>
  </si>
  <si>
    <t>1.2.</t>
  </si>
  <si>
    <t>%</t>
  </si>
  <si>
    <t>1.3.</t>
  </si>
  <si>
    <t>чел.</t>
  </si>
  <si>
    <t>1.4.</t>
  </si>
  <si>
    <t>1.5.</t>
  </si>
  <si>
    <t>1.6.</t>
  </si>
  <si>
    <t>1.7.</t>
  </si>
  <si>
    <t>1.8.</t>
  </si>
  <si>
    <t>1.9.</t>
  </si>
  <si>
    <t>1.10.</t>
  </si>
  <si>
    <t>Доля штатного ППС* в общей численности штатного ППС* вуза, приведенной к полной ставке:</t>
  </si>
  <si>
    <t>1.10.1.</t>
  </si>
  <si>
    <t>1.10.2.</t>
  </si>
  <si>
    <t>1.11.</t>
  </si>
  <si>
    <t>Доля штатного ППС*, имеющего ученую степень кандидата и (или) доктора наук, в общей численности штатного ППС* вуза, приведенной к полной ставке:</t>
  </si>
  <si>
    <t>1.11.1.</t>
  </si>
  <si>
    <t>1.11.2.</t>
  </si>
  <si>
    <t>1.11.3.</t>
  </si>
  <si>
    <t>1.12.</t>
  </si>
  <si>
    <t>2.1.</t>
  </si>
  <si>
    <t>2.2.</t>
  </si>
  <si>
    <t>млн. руб.</t>
  </si>
  <si>
    <t>2.3.</t>
  </si>
  <si>
    <t>2.4.</t>
  </si>
  <si>
    <t>2.5.</t>
  </si>
  <si>
    <t>тыс. руб.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</si>
  <si>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</si>
  <si>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</si>
  <si>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</si>
  <si>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</si>
  <si>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</si>
  <si>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</si>
  <si>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</si>
  <si>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</si>
  <si>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</si>
  <si>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</si>
  <si>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Количество малых инновационных предприятий (хозяйственных обществ), созданных вузом в соответствии №217-ФЗ от 02.08.2009 г.</t>
  </si>
  <si>
    <t>3.7.</t>
  </si>
  <si>
    <t>Объем финансирования деятельности вуза за счет средств, привлеченных от международных предприятий и организаций</t>
  </si>
  <si>
    <t>4.1.</t>
  </si>
  <si>
    <t>4.2.</t>
  </si>
  <si>
    <t>Структура доходов (объем в млн. руб.), из них:</t>
  </si>
  <si>
    <t xml:space="preserve">  4.2.1.</t>
  </si>
  <si>
    <t xml:space="preserve">  4.2.2.</t>
  </si>
  <si>
    <t xml:space="preserve">  4.2.3.</t>
  </si>
  <si>
    <t xml:space="preserve">  4.2.4.</t>
  </si>
  <si>
    <t>4.3.</t>
  </si>
  <si>
    <t>Средняя заработная плата ППС вуза:</t>
  </si>
  <si>
    <t xml:space="preserve">  4.3.1.</t>
  </si>
  <si>
    <t xml:space="preserve">  4.3.2.</t>
  </si>
  <si>
    <t xml:space="preserve">  4.3.3.</t>
  </si>
  <si>
    <t xml:space="preserve">  4.3.4.</t>
  </si>
  <si>
    <t xml:space="preserve">  4.3.5.</t>
  </si>
  <si>
    <t xml:space="preserve">  4.3.6.</t>
  </si>
  <si>
    <t>4.4.</t>
  </si>
  <si>
    <t>4.5.</t>
  </si>
  <si>
    <t>4.6.</t>
  </si>
  <si>
    <t>4.7.</t>
  </si>
  <si>
    <t>4.8.</t>
  </si>
  <si>
    <t>5.1.</t>
  </si>
  <si>
    <t>5.2.</t>
  </si>
  <si>
    <t>1.  Показатели успешности образовательной деятельности</t>
  </si>
  <si>
    <t xml:space="preserve">   2. Показатели результативности научно-исследовательского потенциала</t>
  </si>
  <si>
    <t>4. Показатели финансовой устойчивости и ресурсного обеспечения</t>
  </si>
  <si>
    <t xml:space="preserve">5. Специфические целевые показатели </t>
  </si>
  <si>
    <t xml:space="preserve">* – Штатный ППС (НПР) с учетом внутреннего совместительства, без учета внешнего совместительства
Примечание: Все сведения указываются по годам (не нарастающим итогом).
</t>
  </si>
  <si>
    <t xml:space="preserve">Объем финансирования, млн. руб. </t>
  </si>
  <si>
    <t xml:space="preserve">за все годы </t>
  </si>
  <si>
    <t>по годам</t>
  </si>
  <si>
    <t>иные средства</t>
  </si>
  <si>
    <t>субсидия</t>
  </si>
  <si>
    <t>Модернизация образовательного процесса (содержание и организация)</t>
  </si>
  <si>
    <t>  1.1.1.</t>
  </si>
  <si>
    <t>  1.1.2.</t>
  </si>
  <si>
    <t>Развитие кадрового потенциала и формирование качественного контингента обучающихся</t>
  </si>
  <si>
    <t>Модернизация инфраструктуры</t>
  </si>
  <si>
    <t>Совершенствование организационной структуры вуза и повышение эффективности управления</t>
  </si>
  <si>
    <t>ИТОГО</t>
  </si>
  <si>
    <t>Модернизация научно-исследовательского процесса и инновационной деятельности (содержание и организация)</t>
  </si>
  <si>
    <t>1.2.1.</t>
  </si>
  <si>
    <t>1.2.2.</t>
  </si>
  <si>
    <t>2.1.1.</t>
  </si>
  <si>
    <t>Создание условий для закрепления аспирантов и молодых научно-педагогических работников в вузе</t>
  </si>
  <si>
    <t>Совершенствование и развитие внутрироссийской и международной мобильности аспирантов и молодых научно-педагогических работников вуза</t>
  </si>
  <si>
    <t>Создание условий для улучшения качественного состава обучающихся в вузе</t>
  </si>
  <si>
    <t>Развитие материально-технической базы образовательной и научной деятельности</t>
  </si>
  <si>
    <t xml:space="preserve">4.1.1. </t>
  </si>
  <si>
    <t xml:space="preserve">4.1.3. </t>
  </si>
  <si>
    <t>4.1.5.</t>
  </si>
  <si>
    <t>Расширение имеющейся системы удаленного доступа к оборудованию центров коллективного доступа</t>
  </si>
  <si>
    <t xml:space="preserve"> Разработка и приобретение программного обеспечения для моделирования производственных процессов</t>
  </si>
  <si>
    <t xml:space="preserve">4.1.2. </t>
  </si>
  <si>
    <t xml:space="preserve"> Ремонт помещений</t>
  </si>
  <si>
    <t>4.2.2.</t>
  </si>
  <si>
    <t xml:space="preserve">4.2.3. </t>
  </si>
  <si>
    <t>4.2.4.</t>
  </si>
  <si>
    <t>Обеспечение внутреннего мониторинга реализации программы стратегического развития вуза</t>
  </si>
  <si>
    <t>5.1.1.</t>
  </si>
  <si>
    <t>2.2.1.</t>
  </si>
  <si>
    <t>Организация и проведение конкурсов в образовательной и научно-исследовательской деятельности для аспирантов и молодых научно-педагогических работников вуза</t>
  </si>
  <si>
    <t>Организация учебного процесса по требованиям образовательных стандартов третьего поколения</t>
  </si>
  <si>
    <t>Создание системы опережающей подготовки специалистов с учетом потребностей рынка труда</t>
  </si>
  <si>
    <t>Разработка практико-ориентированных образовательных программ непрерывной многоуровневой профессиональной подготовки инженерных кадров</t>
  </si>
  <si>
    <t>Учебно-методическое и информационное обеспечение  образовательного процесса</t>
  </si>
  <si>
    <t>Развитие системы менеджмента качества компетентностно-ориентированной образовательной деятельности</t>
  </si>
  <si>
    <t>  1.1.3.</t>
  </si>
  <si>
    <t>  1.1.4.</t>
  </si>
  <si>
    <t>Взаимодействие университета с предприятиями – партнерами</t>
  </si>
  <si>
    <t>Создание условий для реализации академической мобильности студентов и аспирантов НГТУ</t>
  </si>
  <si>
    <t>1.3.1.</t>
  </si>
  <si>
    <t>1.3.2.</t>
  </si>
  <si>
    <t>Повышение уровня языковых компетенций</t>
  </si>
  <si>
    <t>Создание сетевой структуры инженерного образования на базе российских и зарубежных университетов – партнеров НГТУ</t>
  </si>
  <si>
    <t>2.3.1.</t>
  </si>
  <si>
    <t>Прогнозирование развития научно-технической сферы и маркетинг НИОКР</t>
  </si>
  <si>
    <t>2.4.1.</t>
  </si>
  <si>
    <t>Прогнозирование развития научно-технической сферы, маркетинг и формирование вектора перспективных направлений исследований, проводимых в НГТУ</t>
  </si>
  <si>
    <t>Правовая охрана, оценка результатов интеллектуальной деятельности НГТУ и коммерциализация результатов интеллектуальной деятельности</t>
  </si>
  <si>
    <t>2.5.1.</t>
  </si>
  <si>
    <t>Выявление, экспертиза, оценка, правовая охрана  и коммерциализация результатов интеллектуальной деятельности, подготовка и переподготовка специалистов в области инновационного предпринимательства и трансфера технологий</t>
  </si>
  <si>
    <t>Развитие интеграционного сотрудничества с академической, отраслевой наукой, бизнесом, ведущими зарубежными университетами и организациями</t>
  </si>
  <si>
    <t>2.6.1.</t>
  </si>
  <si>
    <t>Выполнение интеграционных проектов, организация и проведение научных мероприятий международного и российского уровня на базе НГТУ</t>
  </si>
  <si>
    <t>5.3.</t>
  </si>
  <si>
    <t>5.4.</t>
  </si>
  <si>
    <t>5.5.</t>
  </si>
  <si>
    <t>4.1.4.</t>
  </si>
  <si>
    <t>4.2.1.</t>
  </si>
  <si>
    <t xml:space="preserve">4.2.5. </t>
  </si>
  <si>
    <t>Введенная площадь учебно-лабораторного корпуса</t>
  </si>
  <si>
    <t>кв. м.</t>
  </si>
  <si>
    <t>Площадь отремонтированных помещений лекционных аудиторий и аудиторий для групповой работы</t>
  </si>
  <si>
    <t>Площадь отремонтированных помещений учебных помещений и  научных лабораторий</t>
  </si>
  <si>
    <t>* - при условии выполнения заявленных целевых показателей иные средства могут быть перераспределены между мероприятиями и проектами в рамках одного года (иных средств на реализацию проекта не должно быть меньше 20 % от заявленного объема обеспечения субсидии по проекту).</t>
  </si>
  <si>
    <t>иные средства*</t>
  </si>
  <si>
    <t xml:space="preserve">УТВЕРЖДАЮ
Директор Департамента развития 
профессионального образования
Министерства образования и науки
Российской Федерации
____________ /Г.В. Шепелев/
«_____» ___________ 2012 г.
</t>
  </si>
  <si>
    <t>Проекты, обеспеченные субсидией</t>
  </si>
  <si>
    <t>Проекты, не обеспеченные субсидией</t>
  </si>
  <si>
    <t>-</t>
  </si>
  <si>
    <t xml:space="preserve">УТВЕРЖДАЮ
Директор Департамента развития 
профессионального образования
Министерства образования и науки
Российской Федерации
____________ /Г.В. Шепелев/
«_____» ___________ 2012 г.
</t>
  </si>
  <si>
    <t xml:space="preserve">Целевые показатели оценки эффективности реализации программы стратегического развития
федерального государственного бюджетного образовательного учреждения высшего профессионального образования 
«Новосибирский государственный технический университет» 
на 2012 – 2016 годы
</t>
  </si>
  <si>
    <t>3. Показатели успешности инновационной деятельности</t>
  </si>
  <si>
    <t xml:space="preserve">Проекты, не обеспеченные субсидией </t>
  </si>
  <si>
    <t xml:space="preserve">Совершенствование профориентационной работы и довузовской подготовки </t>
  </si>
  <si>
    <t>Решение комплексных проблем по направлению  "Энергоэффективность и энергосберегающие технологии" на базе учебно-научного центра «Энергосбережение и энергоаудита»,  учебно-научной лаборатории «Фотовольтаика»,  инжинирингового центра «Энергоэффективная электромеханика и мехатроника»</t>
  </si>
  <si>
    <t>Закупка современного аналитического и измерительного оборудования для учебно-научного центра «Механические испытания материалов и конструкций»</t>
  </si>
  <si>
    <t>Закупка высокотехнологичного учебно-научного  оборудования для  лабораторий общетехнических кафедр,   учебно-научной лаборатории «Медицинская физика и биофизика»,  учебно-научной лаборатории специальностей оборонного назначения</t>
  </si>
  <si>
    <t>Решение комплексных проблем по направлению  "Информационные и цифровые технологии и системы" на базе лаборатории мирового уровня «Лаборатория сверхнизких температур»,  учебно-научной лаборатории «СВЧ интерфейсы инфокоммуникационных систем»,   конструкторского бюро «Роботехника и искусственный интеллект» и лаборатории «Лазерные измерения», учебно-научной лаборатории «Медицинская физика и биофизика», развития распределенных и высокопроизводительных вычислений (Грид-системы университета), развития облачных технологий</t>
  </si>
  <si>
    <t>Строительство нового учебного корпуса №8</t>
  </si>
  <si>
    <t>Текущий ремонт  учебных помещений и  научных лабораторий, в том числе указанный в проектах 2.1.1, 2.2.1, 2.3.1, 4.1.1, 4.1.2</t>
  </si>
  <si>
    <t>Текущий ремонт лекционных аудиторий и аудиторий для групповой работы</t>
  </si>
  <si>
    <t xml:space="preserve"> Текущий ремонт помещений центров коллективного доступа</t>
  </si>
  <si>
    <t xml:space="preserve"> Текущий ремонт помещений общежитий</t>
  </si>
  <si>
    <t xml:space="preserve">Площадь ремонтируемых общежитий </t>
  </si>
  <si>
    <t>Площадь ремонтируемых спортивных помещений и баз отдыха</t>
  </si>
  <si>
    <t xml:space="preserve"> бакалавриат, специалитет</t>
  </si>
  <si>
    <t>магистратура</t>
  </si>
  <si>
    <t>аспирантура</t>
  </si>
  <si>
    <t xml:space="preserve">Доля магистрантов в приведенном контингенте обучающихся в вузе </t>
  </si>
  <si>
    <t>Количество аспирантов на 100 студентов приведенного контингента</t>
  </si>
  <si>
    <t>Доля аспирантов, защитившихся в срок и в течение года после окончания аспирантуры, в выпуске аспирантов соответствующего года</t>
  </si>
  <si>
    <t>Среднегодовой контингент по программам повышения квалификации и профессиональной переподготовки</t>
  </si>
  <si>
    <t>Доля выпускников вуза, трудоустроившихся по специальности (в течение трех лет после окончания вуза)</t>
  </si>
  <si>
    <t>Доля иностранных студентов из стран Содружества Независимых Государств, Балтии, Грузии, Абхазии и Южной Осетии в приведенном контингенте обучающихся в вузе</t>
  </si>
  <si>
    <t>Доля иностранных студентов, кроме студентов из стран Содружества Независимых Государств, Балтии, Грузии, Абхазии и Южной Осетии, в приведенном контингенте обучающихся в вузе</t>
  </si>
  <si>
    <t>Доля штатного ППС* в общей численности ППС вуза, приведенной к полной ставке</t>
  </si>
  <si>
    <t xml:space="preserve">    до 30 лет</t>
  </si>
  <si>
    <t xml:space="preserve">    от 30 до 39 лет</t>
  </si>
  <si>
    <t>в целом</t>
  </si>
  <si>
    <t>Количество учебников и учебных пособий, подготовленных штатным ППС*, к общей численности штатного ППС вуза*, приведенной к полной ставке</t>
  </si>
  <si>
    <t>Доля студентов очной формы обучения, участвующих в выполнении научных исследований и разработок с оплатой труда и (или) в качестве соисполнителей в отчетах НИОКР, от общего количества студентов очной формы обучения в вузе</t>
  </si>
  <si>
    <t>Объем финансирования НИОКР из всех источников</t>
  </si>
  <si>
    <t>Доля финансирования НИОКР в общем объеме финансирования</t>
  </si>
  <si>
    <t>Объем финансирования хоздоговорных НИОКР</t>
  </si>
  <si>
    <t>Объем финансирования НИОКР к общей численности НПР вуза, приведенной к полной ставке</t>
  </si>
  <si>
    <t>Количество защит диссертаций штатных НПР* вуза к общей численности штатных НПР* вуза, приведенной к полной ставке</t>
  </si>
  <si>
    <t>Количество монографий, подготовленных штатными НПР*, к общей численности штатных НПР* вуза, приведенной к полной ставке</t>
  </si>
  <si>
    <t>Количество статей, подготовленных штатными НПР* и изданных в научной периодике, индексируемой иностранными и российскими организациями (Web of Science, Scopus, Российский индекс цитирования), в российских рецензируемых научных журналах, к общей численности штатных НПР* вуза, приведенной к полной ставке</t>
  </si>
  <si>
    <t>Количество заявок на получение охранных документов в отношении результатов интеллектуальной деятельности</t>
  </si>
  <si>
    <t>Количество зарегистрированных программ для ЭВМ, баз данных, топологий интегральных микросхем</t>
  </si>
  <si>
    <t>Количество патентов</t>
  </si>
  <si>
    <t>Количество поддерживаемых патентов</t>
  </si>
  <si>
    <t>Количество лицензионных договоров на право использования объектов интеллектуальной собственности другими организациями</t>
  </si>
  <si>
    <t>Балансовая стоимость особо ценного имущества с учетом амортизации</t>
  </si>
  <si>
    <t>финансирование по смете (в форме субсидий учредителя), всего</t>
  </si>
  <si>
    <t>средства, полученные от проведения НИОКР, за исключением финансирования НИОКР по смете (в форме субсидий учредителя)</t>
  </si>
  <si>
    <t>средства, полученные за образовательные услуги</t>
  </si>
  <si>
    <t>другие источники</t>
  </si>
  <si>
    <t>ассистентов</t>
  </si>
  <si>
    <t>доцентов</t>
  </si>
  <si>
    <t>профессоров</t>
  </si>
  <si>
    <t>заведующих кафедрами</t>
  </si>
  <si>
    <t>деканов</t>
  </si>
  <si>
    <t>Отношение среднемесячной заработной платы ППС вуза к среднемесячной заработной плате по экономике в субъекте Российской Федерации, в котором находится вуз</t>
  </si>
  <si>
    <t>Доля средств от приносящей доход деятельности в общем объеме средств, поступивших в вуз из всех источников финансирования</t>
  </si>
  <si>
    <t>Доля средств из всех источников финансирования, направленных вузом на содержание имущественного комплекса</t>
  </si>
  <si>
    <t>Доля средств из всех источников финансирования, направленных вузом на развитие имущественного комплекса</t>
  </si>
  <si>
    <t>Доля нуждающихся в общежитии студентов, обеспеченных им</t>
  </si>
  <si>
    <t xml:space="preserve">Комплексы мероприятий программы стратегического развития
федерального государственного бюджетного образовательного учреждения высшего профессионального образования 
«Новосибирский государственный технический университет» 
на 2012 – 2016 годы 
(финансовое обеспечение)
</t>
  </si>
  <si>
    <t xml:space="preserve">Перечень комплексов, мероприятий и проектов </t>
  </si>
  <si>
    <t>1.</t>
  </si>
  <si>
    <t>2.</t>
  </si>
  <si>
    <t>Новые материалы и технологии в машино-, авиа- и приборостроении</t>
  </si>
  <si>
    <t>Энергоэффективность и энергосберегающие технологии</t>
  </si>
  <si>
    <t>Информационные и цифровые технологии и системы</t>
  </si>
  <si>
    <t>3.</t>
  </si>
  <si>
    <t>4.</t>
  </si>
  <si>
    <t xml:space="preserve"> Разработка и приобретение компьютерного и телекоммуникационного оборудования для создания корпоративной доменной системы, развития распределенных и высокопроизводительных вычислений (Грид-системы университета), развития облачных технологий</t>
  </si>
  <si>
    <t>Ректор             _________________________ Н.В.Пустовой 
Главный бухгалтер  _____________________Ю.П. Бурдин 
М.П.</t>
  </si>
  <si>
    <t xml:space="preserve">Ректор              _________________________ Н.В.Пустовой 
Главный бухгалтер  _____________________Ю.П. Бурдин 
М.П.
</t>
  </si>
  <si>
    <t>Создание и развитие эффективной системы управления в вузе</t>
  </si>
  <si>
    <r>
      <t xml:space="preserve">Подготовка выпускников и преподавателей университета к внедрению инноваций </t>
    </r>
    <r>
      <rPr>
        <sz val="12"/>
        <color indexed="10"/>
        <rFont val="Times New Roman"/>
        <family val="1"/>
      </rPr>
      <t>на предприятиях</t>
    </r>
  </si>
  <si>
    <t>Количество штатных научных работников в вузе</t>
  </si>
  <si>
    <t>5.</t>
  </si>
  <si>
    <t>Развитие корпоративной системы дополнительного профессионального образования  для предприятий – партнеров</t>
  </si>
  <si>
    <t>3.1.1.</t>
  </si>
  <si>
    <t>3.1.2.</t>
  </si>
  <si>
    <t>3.2.1.</t>
  </si>
  <si>
    <t>Решение комплексных проблем по направлению  "Новые материалы и технологии в машино-, авиа- и приборостроении" на базе  НОЦ НГТУ «Химические технологии функциональных материалов», «Центр прототипирования», учебно-научного центра «Механические испытания материалов и конструкций», учебно-научной лаборатории специальностей оборонного назначения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</si>
</sst>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5"/>
  <cols>
    <col min="1" max="1" width="7.28125" style="33" customWidth="1"/>
    <col min="2" max="2" width="41.7109375" style="19" customWidth="1"/>
    <col min="3" max="4" width="9.7109375" style="33" customWidth="1"/>
    <col min="5" max="12" width="8.7109375" style="33" customWidth="1"/>
    <col min="13" max="16384" width="9.140625" style="19" customWidth="1"/>
  </cols>
  <sheetData>
    <row r="1" spans="1:12" ht="146.25" customHeight="1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96" customHeigh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7.5" customHeight="1">
      <c r="A3" s="62" t="s">
        <v>0</v>
      </c>
      <c r="B3" s="62" t="s">
        <v>211</v>
      </c>
      <c r="C3" s="63" t="s">
        <v>78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ht="6.75" customHeight="1">
      <c r="A4" s="62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 customHeight="1">
      <c r="A5" s="62"/>
      <c r="B5" s="62"/>
      <c r="C5" s="63" t="s">
        <v>79</v>
      </c>
      <c r="D5" s="63"/>
      <c r="E5" s="63" t="s">
        <v>80</v>
      </c>
      <c r="F5" s="63"/>
      <c r="G5" s="63"/>
      <c r="H5" s="63"/>
      <c r="I5" s="63"/>
      <c r="J5" s="63"/>
      <c r="K5" s="63"/>
      <c r="L5" s="63"/>
    </row>
    <row r="6" spans="1:12" ht="15">
      <c r="A6" s="62"/>
      <c r="B6" s="62"/>
      <c r="C6" s="64" t="s">
        <v>146</v>
      </c>
      <c r="D6" s="64" t="s">
        <v>82</v>
      </c>
      <c r="E6" s="63">
        <v>2012</v>
      </c>
      <c r="F6" s="63"/>
      <c r="G6" s="63">
        <v>2013</v>
      </c>
      <c r="H6" s="63"/>
      <c r="I6" s="63">
        <v>2014</v>
      </c>
      <c r="J6" s="63"/>
      <c r="K6" s="16">
        <v>2015</v>
      </c>
      <c r="L6" s="16">
        <v>2016</v>
      </c>
    </row>
    <row r="7" spans="1:12" ht="26.25">
      <c r="A7" s="62"/>
      <c r="B7" s="62"/>
      <c r="C7" s="64"/>
      <c r="D7" s="64"/>
      <c r="E7" s="17" t="s">
        <v>81</v>
      </c>
      <c r="F7" s="17" t="s">
        <v>82</v>
      </c>
      <c r="G7" s="17" t="s">
        <v>81</v>
      </c>
      <c r="H7" s="17" t="s">
        <v>82</v>
      </c>
      <c r="I7" s="17" t="s">
        <v>81</v>
      </c>
      <c r="J7" s="17" t="s">
        <v>82</v>
      </c>
      <c r="K7" s="17" t="s">
        <v>81</v>
      </c>
      <c r="L7" s="17" t="s">
        <v>81</v>
      </c>
    </row>
    <row r="8" spans="1:12" ht="12.75" customHeight="1">
      <c r="A8" s="15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30.75">
      <c r="A9" s="15" t="s">
        <v>212</v>
      </c>
      <c r="B9" s="16" t="s">
        <v>83</v>
      </c>
      <c r="C9" s="5">
        <f>SUM(E9,G9,I9,K9,L9)</f>
        <v>102.9</v>
      </c>
      <c r="D9" s="5">
        <f>SUM(F9,H9,J9)</f>
        <v>37.9</v>
      </c>
      <c r="E9" s="5">
        <f>SUM(E10,E22)</f>
        <v>11.3</v>
      </c>
      <c r="F9" s="5">
        <f aca="true" t="shared" si="0" ref="F9:L9">SUM(F10,F22)</f>
        <v>15.899999999999999</v>
      </c>
      <c r="G9" s="5">
        <f t="shared" si="0"/>
        <v>20</v>
      </c>
      <c r="H9" s="5">
        <f t="shared" si="0"/>
        <v>11.1</v>
      </c>
      <c r="I9" s="5">
        <f t="shared" si="0"/>
        <v>16.7</v>
      </c>
      <c r="J9" s="5">
        <f t="shared" si="0"/>
        <v>10.899999999999999</v>
      </c>
      <c r="K9" s="5">
        <f t="shared" si="0"/>
        <v>27.400000000000002</v>
      </c>
      <c r="L9" s="5">
        <f t="shared" si="0"/>
        <v>27.5</v>
      </c>
    </row>
    <row r="10" spans="1:12" s="28" customFormat="1" ht="15">
      <c r="A10" s="9"/>
      <c r="B10" s="9" t="s">
        <v>148</v>
      </c>
      <c r="C10" s="10">
        <f>SUM(E10,G10,I10,K10,L10)</f>
        <v>102.9</v>
      </c>
      <c r="D10" s="10">
        <f>SUM(F10,H10,J10)</f>
        <v>37.9</v>
      </c>
      <c r="E10" s="10">
        <f aca="true" t="shared" si="1" ref="E10:L10">SUM(E11,E16,E19)</f>
        <v>11.3</v>
      </c>
      <c r="F10" s="10">
        <f t="shared" si="1"/>
        <v>15.899999999999999</v>
      </c>
      <c r="G10" s="10">
        <f t="shared" si="1"/>
        <v>20</v>
      </c>
      <c r="H10" s="10">
        <f t="shared" si="1"/>
        <v>11.1</v>
      </c>
      <c r="I10" s="10">
        <f t="shared" si="1"/>
        <v>16.7</v>
      </c>
      <c r="J10" s="10">
        <f t="shared" si="1"/>
        <v>10.899999999999999</v>
      </c>
      <c r="K10" s="10">
        <f t="shared" si="1"/>
        <v>27.400000000000002</v>
      </c>
      <c r="L10" s="10">
        <f t="shared" si="1"/>
        <v>27.5</v>
      </c>
    </row>
    <row r="11" spans="1:12" s="29" customFormat="1" ht="48">
      <c r="A11" s="11" t="s">
        <v>5</v>
      </c>
      <c r="B11" s="35" t="s">
        <v>112</v>
      </c>
      <c r="C11" s="12">
        <f>SUM(C12:C15)</f>
        <v>70.1</v>
      </c>
      <c r="D11" s="12">
        <f aca="true" t="shared" si="2" ref="D11:L11">SUM(D12:D15)</f>
        <v>20.7</v>
      </c>
      <c r="E11" s="12">
        <f t="shared" si="2"/>
        <v>6.2</v>
      </c>
      <c r="F11" s="12">
        <f t="shared" si="2"/>
        <v>8.7</v>
      </c>
      <c r="G11" s="12">
        <f t="shared" si="2"/>
        <v>13.7</v>
      </c>
      <c r="H11" s="12">
        <f t="shared" si="2"/>
        <v>4.6</v>
      </c>
      <c r="I11" s="12">
        <f t="shared" si="2"/>
        <v>11.5</v>
      </c>
      <c r="J11" s="12">
        <f t="shared" si="2"/>
        <v>7.3999999999999995</v>
      </c>
      <c r="K11" s="12">
        <f t="shared" si="2"/>
        <v>19.3</v>
      </c>
      <c r="L11" s="12">
        <f t="shared" si="2"/>
        <v>19.4</v>
      </c>
    </row>
    <row r="12" spans="1:12" ht="46.5">
      <c r="A12" s="1" t="s">
        <v>84</v>
      </c>
      <c r="B12" s="36" t="s">
        <v>113</v>
      </c>
      <c r="C12" s="4">
        <f>SUM(E12,G12,I12,K12,L12)</f>
        <v>4.7</v>
      </c>
      <c r="D12" s="4">
        <f>SUM(F12,H12,J12)</f>
        <v>2.3000000000000003</v>
      </c>
      <c r="E12" s="4">
        <v>0.7</v>
      </c>
      <c r="F12" s="4">
        <v>1.1</v>
      </c>
      <c r="G12" s="4">
        <v>1</v>
      </c>
      <c r="H12" s="4">
        <v>0.6</v>
      </c>
      <c r="I12" s="4">
        <v>1</v>
      </c>
      <c r="J12" s="4">
        <v>0.6</v>
      </c>
      <c r="K12" s="4">
        <v>1</v>
      </c>
      <c r="L12" s="4">
        <v>1</v>
      </c>
    </row>
    <row r="13" spans="1:12" ht="62.25">
      <c r="A13" s="1" t="s">
        <v>85</v>
      </c>
      <c r="B13" s="36" t="s">
        <v>114</v>
      </c>
      <c r="C13" s="4">
        <f>SUM(E13,G13,I13,K13,L13)</f>
        <v>1.8000000000000003</v>
      </c>
      <c r="D13" s="4">
        <f>SUM(F13,H13,J13)</f>
        <v>1.1</v>
      </c>
      <c r="E13" s="4">
        <v>0.3</v>
      </c>
      <c r="F13" s="4">
        <v>0.6</v>
      </c>
      <c r="G13" s="4">
        <v>0.5</v>
      </c>
      <c r="H13" s="4">
        <v>0.5</v>
      </c>
      <c r="I13" s="4">
        <v>0.3</v>
      </c>
      <c r="J13" s="4">
        <v>0</v>
      </c>
      <c r="K13" s="4">
        <v>0.3</v>
      </c>
      <c r="L13" s="4">
        <v>0.4</v>
      </c>
    </row>
    <row r="14" spans="1:12" ht="46.5">
      <c r="A14" s="1" t="s">
        <v>117</v>
      </c>
      <c r="B14" s="36" t="s">
        <v>115</v>
      </c>
      <c r="C14" s="4">
        <f>SUM(E14,G14,I14,K14,L14)</f>
        <v>58.5</v>
      </c>
      <c r="D14" s="4">
        <f>SUM(F14,H14,J14)</f>
        <v>16.5</v>
      </c>
      <c r="E14" s="4">
        <v>4.5</v>
      </c>
      <c r="F14" s="4">
        <v>6.5</v>
      </c>
      <c r="G14" s="4">
        <v>11.5</v>
      </c>
      <c r="H14" s="4">
        <v>3.5</v>
      </c>
      <c r="I14" s="4">
        <v>9.5</v>
      </c>
      <c r="J14" s="4">
        <v>6.5</v>
      </c>
      <c r="K14" s="4">
        <v>16.5</v>
      </c>
      <c r="L14" s="4">
        <v>16.5</v>
      </c>
    </row>
    <row r="15" spans="1:12" ht="46.5">
      <c r="A15" s="1" t="s">
        <v>118</v>
      </c>
      <c r="B15" s="36" t="s">
        <v>116</v>
      </c>
      <c r="C15" s="4">
        <f>SUM(E15,G15,I15,K15,L15)</f>
        <v>5.1</v>
      </c>
      <c r="D15" s="4">
        <f>SUM(F15,H15,J15)</f>
        <v>0.8</v>
      </c>
      <c r="E15" s="4">
        <v>0.7</v>
      </c>
      <c r="F15" s="4">
        <v>0.5</v>
      </c>
      <c r="G15" s="4">
        <v>0.7</v>
      </c>
      <c r="H15" s="4">
        <v>0</v>
      </c>
      <c r="I15" s="4">
        <v>0.7</v>
      </c>
      <c r="J15" s="4">
        <v>0.3</v>
      </c>
      <c r="K15" s="4">
        <v>1.5</v>
      </c>
      <c r="L15" s="4">
        <v>1.5</v>
      </c>
    </row>
    <row r="16" spans="1:12" s="38" customFormat="1" ht="32.25">
      <c r="A16" s="11" t="s">
        <v>11</v>
      </c>
      <c r="B16" s="39" t="s">
        <v>119</v>
      </c>
      <c r="C16" s="37">
        <f>SUM(C17:C18)</f>
        <v>12.6</v>
      </c>
      <c r="D16" s="37">
        <f aca="true" t="shared" si="3" ref="D16:L16">SUM(D17:D18)</f>
        <v>3.0000000000000004</v>
      </c>
      <c r="E16" s="37">
        <f t="shared" si="3"/>
        <v>2.1</v>
      </c>
      <c r="F16" s="37">
        <f t="shared" si="3"/>
        <v>1</v>
      </c>
      <c r="G16" s="37">
        <f t="shared" si="3"/>
        <v>2.1</v>
      </c>
      <c r="H16" s="37">
        <f t="shared" si="3"/>
        <v>1</v>
      </c>
      <c r="I16" s="37">
        <f t="shared" si="3"/>
        <v>2.2</v>
      </c>
      <c r="J16" s="37">
        <f t="shared" si="3"/>
        <v>1</v>
      </c>
      <c r="K16" s="37">
        <f t="shared" si="3"/>
        <v>3.1</v>
      </c>
      <c r="L16" s="37">
        <f t="shared" si="3"/>
        <v>3.1</v>
      </c>
    </row>
    <row r="17" spans="1:12" ht="46.5">
      <c r="A17" s="1" t="s">
        <v>91</v>
      </c>
      <c r="B17" s="40" t="s">
        <v>223</v>
      </c>
      <c r="C17" s="4">
        <f>SUM(E17,G17,I17,K17,L17)</f>
        <v>3.6999999999999997</v>
      </c>
      <c r="D17" s="4">
        <f>SUM(F17,H17,J17)</f>
        <v>0.6000000000000001</v>
      </c>
      <c r="E17" s="4">
        <v>0.6000000000000001</v>
      </c>
      <c r="F17" s="4">
        <v>0.2</v>
      </c>
      <c r="G17" s="4">
        <v>0.6000000000000001</v>
      </c>
      <c r="H17" s="4">
        <v>0.2</v>
      </c>
      <c r="I17" s="4">
        <v>0.7</v>
      </c>
      <c r="J17" s="4">
        <v>0.2</v>
      </c>
      <c r="K17" s="4">
        <v>0.8999999999999999</v>
      </c>
      <c r="L17" s="4">
        <v>0.8999999999999999</v>
      </c>
    </row>
    <row r="18" spans="1:12" ht="78" customHeight="1">
      <c r="A18" s="1" t="s">
        <v>92</v>
      </c>
      <c r="B18" s="42" t="s">
        <v>226</v>
      </c>
      <c r="C18" s="4">
        <f>SUM(E18,G18,I18,K18,L18)</f>
        <v>8.9</v>
      </c>
      <c r="D18" s="4">
        <f>SUM(F18,H18,J18)</f>
        <v>2.4000000000000004</v>
      </c>
      <c r="E18" s="4">
        <v>1.5</v>
      </c>
      <c r="F18" s="4">
        <v>0.8</v>
      </c>
      <c r="G18" s="4">
        <v>1.5</v>
      </c>
      <c r="H18" s="4">
        <v>0.8</v>
      </c>
      <c r="I18" s="4">
        <v>1.5</v>
      </c>
      <c r="J18" s="4">
        <v>0.8</v>
      </c>
      <c r="K18" s="4">
        <v>2.2</v>
      </c>
      <c r="L18" s="4">
        <v>2.2</v>
      </c>
    </row>
    <row r="19" spans="1:12" s="29" customFormat="1" ht="57" customHeight="1">
      <c r="A19" s="13" t="s">
        <v>13</v>
      </c>
      <c r="B19" s="35" t="s">
        <v>120</v>
      </c>
      <c r="C19" s="12">
        <f>SUM(C20:C21)</f>
        <v>20.2</v>
      </c>
      <c r="D19" s="12">
        <f aca="true" t="shared" si="4" ref="D19:L19">SUM(D20:D21)</f>
        <v>14.2</v>
      </c>
      <c r="E19" s="12">
        <f t="shared" si="4"/>
        <v>3</v>
      </c>
      <c r="F19" s="12">
        <f t="shared" si="4"/>
        <v>6.2</v>
      </c>
      <c r="G19" s="12">
        <f t="shared" si="4"/>
        <v>4.2</v>
      </c>
      <c r="H19" s="12">
        <f t="shared" si="4"/>
        <v>5.5</v>
      </c>
      <c r="I19" s="12">
        <f t="shared" si="4"/>
        <v>3</v>
      </c>
      <c r="J19" s="12">
        <f t="shared" si="4"/>
        <v>2.5</v>
      </c>
      <c r="K19" s="12">
        <f t="shared" si="4"/>
        <v>5</v>
      </c>
      <c r="L19" s="12">
        <f t="shared" si="4"/>
        <v>5</v>
      </c>
    </row>
    <row r="20" spans="1:12" ht="41.25" customHeight="1">
      <c r="A20" s="1" t="s">
        <v>121</v>
      </c>
      <c r="B20" s="36" t="s">
        <v>123</v>
      </c>
      <c r="C20" s="4">
        <f>SUM(E20,G20,I20,K20,L20)</f>
        <v>1.2999999999999998</v>
      </c>
      <c r="D20" s="4">
        <f>SUM(F20,H20,J20)</f>
        <v>4.2</v>
      </c>
      <c r="E20" s="4">
        <v>0.6</v>
      </c>
      <c r="F20" s="4">
        <v>2.2</v>
      </c>
      <c r="G20" s="4">
        <v>0.7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</row>
    <row r="21" spans="1:12" ht="62.25">
      <c r="A21" s="1" t="s">
        <v>122</v>
      </c>
      <c r="B21" s="36" t="s">
        <v>124</v>
      </c>
      <c r="C21" s="4">
        <f>SUM(E21,G21,I21,K21,L21)</f>
        <v>18.9</v>
      </c>
      <c r="D21" s="4">
        <f>SUM(F21,H21,J21)</f>
        <v>10</v>
      </c>
      <c r="E21" s="4">
        <v>2.4</v>
      </c>
      <c r="F21" s="4">
        <v>4</v>
      </c>
      <c r="G21" s="4">
        <v>3.5</v>
      </c>
      <c r="H21" s="4">
        <v>3.5</v>
      </c>
      <c r="I21" s="4">
        <v>3</v>
      </c>
      <c r="J21" s="4">
        <v>2.5</v>
      </c>
      <c r="K21" s="4">
        <v>5</v>
      </c>
      <c r="L21" s="4">
        <v>5</v>
      </c>
    </row>
    <row r="22" spans="1:12" s="28" customFormat="1" ht="15">
      <c r="A22" s="9"/>
      <c r="B22" s="9" t="s">
        <v>149</v>
      </c>
      <c r="C22" s="14">
        <f>SUM(E22,G22,I22,K22,L22)</f>
        <v>0</v>
      </c>
      <c r="D22" s="14" t="s">
        <v>150</v>
      </c>
      <c r="E22" s="14">
        <v>0</v>
      </c>
      <c r="F22" s="14" t="s">
        <v>150</v>
      </c>
      <c r="G22" s="14">
        <v>0</v>
      </c>
      <c r="H22" s="14" t="s">
        <v>150</v>
      </c>
      <c r="I22" s="14">
        <v>0</v>
      </c>
      <c r="J22" s="14" t="s">
        <v>150</v>
      </c>
      <c r="K22" s="14">
        <v>0</v>
      </c>
      <c r="L22" s="14">
        <v>0</v>
      </c>
    </row>
    <row r="23" spans="1:12" ht="62.25">
      <c r="A23" s="15" t="s">
        <v>213</v>
      </c>
      <c r="B23" s="16" t="s">
        <v>90</v>
      </c>
      <c r="C23" s="6">
        <f>SUM(E23,G23,I23,K23,L23)</f>
        <v>182.7</v>
      </c>
      <c r="D23" s="6">
        <f>SUM(F23,H23,J23)</f>
        <v>116.99999999999999</v>
      </c>
      <c r="E23" s="6">
        <f>SUM(E24,E37)</f>
        <v>25.8</v>
      </c>
      <c r="F23" s="6">
        <f aca="true" t="shared" si="5" ref="F23:L23">SUM(F24,F37)</f>
        <v>29.699999999999996</v>
      </c>
      <c r="G23" s="6">
        <f t="shared" si="5"/>
        <v>34.599999999999994</v>
      </c>
      <c r="H23" s="6">
        <f t="shared" si="5"/>
        <v>52.5</v>
      </c>
      <c r="I23" s="6">
        <f t="shared" si="5"/>
        <v>27.400000000000002</v>
      </c>
      <c r="J23" s="6">
        <f t="shared" si="5"/>
        <v>34.8</v>
      </c>
      <c r="K23" s="6">
        <f t="shared" si="5"/>
        <v>47.4</v>
      </c>
      <c r="L23" s="6">
        <f t="shared" si="5"/>
        <v>47.49999999999999</v>
      </c>
    </row>
    <row r="24" spans="1:12" s="28" customFormat="1" ht="15">
      <c r="A24" s="9"/>
      <c r="B24" s="9" t="s">
        <v>148</v>
      </c>
      <c r="C24" s="10">
        <f>SUM(E24,G24,I24,K24,L24)</f>
        <v>182.7</v>
      </c>
      <c r="D24" s="10">
        <f>SUM(F24,H24,J24)</f>
        <v>116.99999999999999</v>
      </c>
      <c r="E24" s="10">
        <f>SUM(E25,E27,E29,E31,E33,E35)</f>
        <v>25.8</v>
      </c>
      <c r="F24" s="10">
        <f aca="true" t="shared" si="6" ref="F24:L24">SUM(F25,F27,F29,F31,F33,F35)</f>
        <v>29.699999999999996</v>
      </c>
      <c r="G24" s="10">
        <f t="shared" si="6"/>
        <v>34.599999999999994</v>
      </c>
      <c r="H24" s="10">
        <f t="shared" si="6"/>
        <v>52.5</v>
      </c>
      <c r="I24" s="10">
        <f t="shared" si="6"/>
        <v>27.400000000000002</v>
      </c>
      <c r="J24" s="10">
        <f t="shared" si="6"/>
        <v>34.8</v>
      </c>
      <c r="K24" s="10">
        <f t="shared" si="6"/>
        <v>47.4</v>
      </c>
      <c r="L24" s="10">
        <f t="shared" si="6"/>
        <v>47.49999999999999</v>
      </c>
    </row>
    <row r="25" spans="1:12" s="29" customFormat="1" ht="37.5" customHeight="1">
      <c r="A25" s="11" t="s">
        <v>31</v>
      </c>
      <c r="B25" s="41" t="s">
        <v>214</v>
      </c>
      <c r="C25" s="12">
        <f>SUM(C26:C26)</f>
        <v>39.9</v>
      </c>
      <c r="D25" s="12">
        <f aca="true" t="shared" si="7" ref="D25:L25">SUM(D26:D26)</f>
        <v>24.099999999999998</v>
      </c>
      <c r="E25" s="12">
        <f t="shared" si="7"/>
        <v>3.0999999999999996</v>
      </c>
      <c r="F25" s="12">
        <f t="shared" si="7"/>
        <v>11.7</v>
      </c>
      <c r="G25" s="12">
        <f t="shared" si="7"/>
        <v>9.7</v>
      </c>
      <c r="H25" s="12">
        <f t="shared" si="7"/>
        <v>3.2</v>
      </c>
      <c r="I25" s="12">
        <f t="shared" si="7"/>
        <v>5.7</v>
      </c>
      <c r="J25" s="12">
        <f t="shared" si="7"/>
        <v>9.2</v>
      </c>
      <c r="K25" s="12">
        <f t="shared" si="7"/>
        <v>10.7</v>
      </c>
      <c r="L25" s="12">
        <f t="shared" si="7"/>
        <v>10.7</v>
      </c>
    </row>
    <row r="26" spans="1:12" ht="182.25" customHeight="1">
      <c r="A26" s="1" t="s">
        <v>93</v>
      </c>
      <c r="B26" s="42" t="s">
        <v>230</v>
      </c>
      <c r="C26" s="4">
        <f>SUM(E26,G26,I26,K26,L26)</f>
        <v>39.9</v>
      </c>
      <c r="D26" s="4">
        <f>SUM(F26,H26,J26)</f>
        <v>24.099999999999998</v>
      </c>
      <c r="E26" s="4">
        <v>3.0999999999999996</v>
      </c>
      <c r="F26" s="4">
        <v>11.7</v>
      </c>
      <c r="G26" s="4">
        <v>9.7</v>
      </c>
      <c r="H26" s="4">
        <v>3.2</v>
      </c>
      <c r="I26" s="4">
        <v>5.7</v>
      </c>
      <c r="J26" s="4">
        <v>9.2</v>
      </c>
      <c r="K26" s="4">
        <v>10.7</v>
      </c>
      <c r="L26" s="4">
        <v>10.7</v>
      </c>
    </row>
    <row r="27" spans="1:12" s="30" customFormat="1" ht="39" customHeight="1">
      <c r="A27" s="13" t="s">
        <v>32</v>
      </c>
      <c r="B27" s="41" t="s">
        <v>215</v>
      </c>
      <c r="C27" s="12">
        <f aca="true" t="shared" si="8" ref="C27:L27">SUM(C28:C28)</f>
        <v>43.300000000000004</v>
      </c>
      <c r="D27" s="12">
        <f t="shared" si="8"/>
        <v>26.1</v>
      </c>
      <c r="E27" s="12">
        <f t="shared" si="8"/>
        <v>4.9</v>
      </c>
      <c r="F27" s="12">
        <f t="shared" si="8"/>
        <v>3.7</v>
      </c>
      <c r="G27" s="12">
        <f t="shared" si="8"/>
        <v>7.6</v>
      </c>
      <c r="H27" s="12">
        <f t="shared" si="8"/>
        <v>7.7</v>
      </c>
      <c r="I27" s="12">
        <f t="shared" si="8"/>
        <v>7.6</v>
      </c>
      <c r="J27" s="12">
        <f t="shared" si="8"/>
        <v>14.7</v>
      </c>
      <c r="K27" s="12">
        <f t="shared" si="8"/>
        <v>11.6</v>
      </c>
      <c r="L27" s="12">
        <f t="shared" si="8"/>
        <v>11.6</v>
      </c>
    </row>
    <row r="28" spans="1:12" ht="156.75" customHeight="1">
      <c r="A28" s="1" t="s">
        <v>110</v>
      </c>
      <c r="B28" s="42" t="s">
        <v>156</v>
      </c>
      <c r="C28" s="4">
        <f>SUM(E28,G28,I28,K28,L28)</f>
        <v>43.300000000000004</v>
      </c>
      <c r="D28" s="4">
        <f>SUM(F28,H28,J28)</f>
        <v>26.1</v>
      </c>
      <c r="E28" s="4">
        <v>4.9</v>
      </c>
      <c r="F28" s="4">
        <v>3.7</v>
      </c>
      <c r="G28" s="4">
        <v>7.6</v>
      </c>
      <c r="H28" s="4">
        <v>7.7</v>
      </c>
      <c r="I28" s="4">
        <v>7.6</v>
      </c>
      <c r="J28" s="4">
        <v>14.7</v>
      </c>
      <c r="K28" s="4">
        <v>11.6</v>
      </c>
      <c r="L28" s="4">
        <v>11.6</v>
      </c>
    </row>
    <row r="29" spans="1:12" s="29" customFormat="1" ht="37.5" customHeight="1">
      <c r="A29" s="13" t="s">
        <v>34</v>
      </c>
      <c r="B29" s="41" t="s">
        <v>216</v>
      </c>
      <c r="C29" s="12">
        <f aca="true" t="shared" si="9" ref="C29:L29">SUM(C30:C30)</f>
        <v>28.3</v>
      </c>
      <c r="D29" s="12">
        <f t="shared" si="9"/>
        <v>48.7</v>
      </c>
      <c r="E29" s="12">
        <f t="shared" si="9"/>
        <v>5.6</v>
      </c>
      <c r="F29" s="12">
        <f t="shared" si="9"/>
        <v>10.7</v>
      </c>
      <c r="G29" s="12">
        <f t="shared" si="9"/>
        <v>6.7</v>
      </c>
      <c r="H29" s="12">
        <f t="shared" si="9"/>
        <v>35.3</v>
      </c>
      <c r="I29" s="12">
        <f t="shared" si="9"/>
        <v>4.7</v>
      </c>
      <c r="J29" s="12">
        <f t="shared" si="9"/>
        <v>2.7</v>
      </c>
      <c r="K29" s="12">
        <f t="shared" si="9"/>
        <v>5.6</v>
      </c>
      <c r="L29" s="12">
        <f t="shared" si="9"/>
        <v>5.7</v>
      </c>
    </row>
    <row r="30" spans="1:12" ht="299.25" customHeight="1">
      <c r="A30" s="1" t="s">
        <v>125</v>
      </c>
      <c r="B30" s="42" t="s">
        <v>159</v>
      </c>
      <c r="C30" s="4">
        <f>SUM(E30,G30,I30,K30,L30)</f>
        <v>28.3</v>
      </c>
      <c r="D30" s="4">
        <f>SUM(F30,H30,J30)</f>
        <v>48.7</v>
      </c>
      <c r="E30" s="4">
        <v>5.6</v>
      </c>
      <c r="F30" s="4">
        <v>10.7</v>
      </c>
      <c r="G30" s="4">
        <v>6.7</v>
      </c>
      <c r="H30" s="4">
        <v>35.3</v>
      </c>
      <c r="I30" s="4">
        <v>4.7</v>
      </c>
      <c r="J30" s="4">
        <v>2.7</v>
      </c>
      <c r="K30" s="4">
        <v>5.6</v>
      </c>
      <c r="L30" s="4">
        <v>5.7</v>
      </c>
    </row>
    <row r="31" spans="1:12" s="29" customFormat="1" ht="48">
      <c r="A31" s="13" t="s">
        <v>35</v>
      </c>
      <c r="B31" s="35" t="s">
        <v>126</v>
      </c>
      <c r="C31" s="12">
        <f aca="true" t="shared" si="10" ref="C31:L31">SUM(C32:C32)</f>
        <v>3.1000000000000005</v>
      </c>
      <c r="D31" s="12">
        <f t="shared" si="10"/>
        <v>1.5</v>
      </c>
      <c r="E31" s="12">
        <f t="shared" si="10"/>
        <v>0.5</v>
      </c>
      <c r="F31" s="12">
        <f t="shared" si="10"/>
        <v>0.5</v>
      </c>
      <c r="G31" s="12">
        <f t="shared" si="10"/>
        <v>0.6</v>
      </c>
      <c r="H31" s="12">
        <f t="shared" si="10"/>
        <v>0.5</v>
      </c>
      <c r="I31" s="12">
        <f t="shared" si="10"/>
        <v>0.6</v>
      </c>
      <c r="J31" s="12">
        <f t="shared" si="10"/>
        <v>0.5</v>
      </c>
      <c r="K31" s="12">
        <f t="shared" si="10"/>
        <v>0.7</v>
      </c>
      <c r="L31" s="12">
        <f t="shared" si="10"/>
        <v>0.7</v>
      </c>
    </row>
    <row r="32" spans="1:12" ht="78">
      <c r="A32" s="1" t="s">
        <v>127</v>
      </c>
      <c r="B32" s="42" t="s">
        <v>128</v>
      </c>
      <c r="C32" s="4">
        <f>SUM(E32,G32,I32,K32,L32)</f>
        <v>3.1000000000000005</v>
      </c>
      <c r="D32" s="4">
        <f>SUM(F32,H32,J32)</f>
        <v>1.5</v>
      </c>
      <c r="E32" s="4">
        <v>0.5</v>
      </c>
      <c r="F32" s="4">
        <v>0.5</v>
      </c>
      <c r="G32" s="4">
        <v>0.6</v>
      </c>
      <c r="H32" s="4">
        <v>0.5</v>
      </c>
      <c r="I32" s="4">
        <v>0.6</v>
      </c>
      <c r="J32" s="4">
        <v>0.5</v>
      </c>
      <c r="K32" s="4">
        <v>0.7</v>
      </c>
      <c r="L32" s="4">
        <v>0.7</v>
      </c>
    </row>
    <row r="33" spans="1:12" s="29" customFormat="1" ht="81">
      <c r="A33" s="13" t="s">
        <v>36</v>
      </c>
      <c r="B33" s="41" t="s">
        <v>129</v>
      </c>
      <c r="C33" s="12">
        <f aca="true" t="shared" si="11" ref="C33:L33">SUM(C34:C34)</f>
        <v>21.6</v>
      </c>
      <c r="D33" s="12">
        <f t="shared" si="11"/>
        <v>8.000000000000002</v>
      </c>
      <c r="E33" s="12">
        <f t="shared" si="11"/>
        <v>7.2</v>
      </c>
      <c r="F33" s="12">
        <f t="shared" si="11"/>
        <v>0.9</v>
      </c>
      <c r="G33" s="12">
        <f t="shared" si="11"/>
        <v>3.0000000000000004</v>
      </c>
      <c r="H33" s="12">
        <f t="shared" si="11"/>
        <v>3.6000000000000005</v>
      </c>
      <c r="I33" s="12">
        <f t="shared" si="11"/>
        <v>1.8</v>
      </c>
      <c r="J33" s="12">
        <f t="shared" si="11"/>
        <v>3.5000000000000004</v>
      </c>
      <c r="K33" s="12">
        <f t="shared" si="11"/>
        <v>4.8</v>
      </c>
      <c r="L33" s="12">
        <f t="shared" si="11"/>
        <v>4.8</v>
      </c>
    </row>
    <row r="34" spans="1:12" ht="108.75">
      <c r="A34" s="1" t="s">
        <v>130</v>
      </c>
      <c r="B34" s="42" t="s">
        <v>131</v>
      </c>
      <c r="C34" s="4">
        <f>SUM(E34,G34,I34,K34,L34)</f>
        <v>21.6</v>
      </c>
      <c r="D34" s="4">
        <f>SUM(F34,H34,J34)</f>
        <v>8.000000000000002</v>
      </c>
      <c r="E34" s="4">
        <v>7.2</v>
      </c>
      <c r="F34" s="4">
        <v>0.9</v>
      </c>
      <c r="G34" s="4">
        <v>3.0000000000000004</v>
      </c>
      <c r="H34" s="4">
        <v>3.6000000000000005</v>
      </c>
      <c r="I34" s="4">
        <v>1.8</v>
      </c>
      <c r="J34" s="4">
        <v>3.5000000000000004</v>
      </c>
      <c r="K34" s="4">
        <v>4.8</v>
      </c>
      <c r="L34" s="4">
        <v>4.8</v>
      </c>
    </row>
    <row r="35" spans="1:12" s="29" customFormat="1" ht="84" customHeight="1">
      <c r="A35" s="13" t="s">
        <v>38</v>
      </c>
      <c r="B35" s="41" t="s">
        <v>132</v>
      </c>
      <c r="C35" s="12">
        <f aca="true" t="shared" si="12" ref="C35:L35">SUM(C36:C36)</f>
        <v>46.5</v>
      </c>
      <c r="D35" s="12">
        <f t="shared" si="12"/>
        <v>8.600000000000001</v>
      </c>
      <c r="E35" s="12">
        <f t="shared" si="12"/>
        <v>4.5</v>
      </c>
      <c r="F35" s="12">
        <f t="shared" si="12"/>
        <v>2.2</v>
      </c>
      <c r="G35" s="12">
        <f t="shared" si="12"/>
        <v>7</v>
      </c>
      <c r="H35" s="12">
        <f t="shared" si="12"/>
        <v>2.2</v>
      </c>
      <c r="I35" s="12">
        <f t="shared" si="12"/>
        <v>7</v>
      </c>
      <c r="J35" s="12">
        <f t="shared" si="12"/>
        <v>4.2</v>
      </c>
      <c r="K35" s="12">
        <f t="shared" si="12"/>
        <v>14</v>
      </c>
      <c r="L35" s="12">
        <f t="shared" si="12"/>
        <v>14</v>
      </c>
    </row>
    <row r="36" spans="1:12" ht="70.5" customHeight="1">
      <c r="A36" s="3" t="s">
        <v>133</v>
      </c>
      <c r="B36" s="42" t="s">
        <v>134</v>
      </c>
      <c r="C36" s="4">
        <f>SUM(E36,G36,I36,K36,L36)</f>
        <v>46.5</v>
      </c>
      <c r="D36" s="4">
        <f>SUM(F36,H36,J36)</f>
        <v>8.600000000000001</v>
      </c>
      <c r="E36" s="4">
        <v>4.5</v>
      </c>
      <c r="F36" s="4">
        <v>2.2</v>
      </c>
      <c r="G36" s="4">
        <v>7</v>
      </c>
      <c r="H36" s="4">
        <v>2.2</v>
      </c>
      <c r="I36" s="4">
        <v>7</v>
      </c>
      <c r="J36" s="4">
        <v>4.2</v>
      </c>
      <c r="K36" s="4">
        <v>14</v>
      </c>
      <c r="L36" s="4">
        <v>14</v>
      </c>
    </row>
    <row r="37" spans="1:12" s="28" customFormat="1" ht="15">
      <c r="A37" s="9"/>
      <c r="B37" s="9" t="s">
        <v>149</v>
      </c>
      <c r="C37" s="14">
        <f>SUM(E37,G37,I37,K37,L37)</f>
        <v>0</v>
      </c>
      <c r="D37" s="14" t="s">
        <v>150</v>
      </c>
      <c r="E37" s="14">
        <v>0</v>
      </c>
      <c r="F37" s="14" t="s">
        <v>150</v>
      </c>
      <c r="G37" s="14">
        <v>0</v>
      </c>
      <c r="H37" s="14" t="s">
        <v>150</v>
      </c>
      <c r="I37" s="14">
        <v>0</v>
      </c>
      <c r="J37" s="14" t="s">
        <v>150</v>
      </c>
      <c r="K37" s="14">
        <v>0</v>
      </c>
      <c r="L37" s="14">
        <v>0</v>
      </c>
    </row>
    <row r="38" spans="1:12" ht="57" customHeight="1">
      <c r="A38" s="15" t="s">
        <v>217</v>
      </c>
      <c r="B38" s="16" t="s">
        <v>86</v>
      </c>
      <c r="C38" s="6">
        <f>SUM(E38,G38,I38,K38,L38)</f>
        <v>75.6</v>
      </c>
      <c r="D38" s="6">
        <f>SUM(F38,H38,J38)</f>
        <v>18.5</v>
      </c>
      <c r="E38" s="6">
        <f>SUM(E39,E45)</f>
        <v>9.200000000000001</v>
      </c>
      <c r="F38" s="6">
        <f aca="true" t="shared" si="13" ref="F38:L38">SUM(F39,F45)</f>
        <v>5.7</v>
      </c>
      <c r="G38" s="6">
        <f t="shared" si="13"/>
        <v>14.3</v>
      </c>
      <c r="H38" s="6">
        <f t="shared" si="13"/>
        <v>5</v>
      </c>
      <c r="I38" s="6">
        <f t="shared" si="13"/>
        <v>12.5</v>
      </c>
      <c r="J38" s="6">
        <f t="shared" si="13"/>
        <v>7.8</v>
      </c>
      <c r="K38" s="6">
        <f t="shared" si="13"/>
        <v>19.8</v>
      </c>
      <c r="L38" s="6">
        <f t="shared" si="13"/>
        <v>19.8</v>
      </c>
    </row>
    <row r="39" spans="1:12" s="28" customFormat="1" ht="15">
      <c r="A39" s="9"/>
      <c r="B39" s="9" t="s">
        <v>148</v>
      </c>
      <c r="C39" s="10">
        <f>SUM(E39,G39,I39,K39,L39)</f>
        <v>75.6</v>
      </c>
      <c r="D39" s="10">
        <f>SUM(F39,H39,J39)</f>
        <v>18.5</v>
      </c>
      <c r="E39" s="10">
        <f>SUM(E40,E43)</f>
        <v>9.200000000000001</v>
      </c>
      <c r="F39" s="10">
        <f aca="true" t="shared" si="14" ref="F39:L39">SUM(F40,F43)</f>
        <v>5.7</v>
      </c>
      <c r="G39" s="10">
        <f t="shared" si="14"/>
        <v>14.3</v>
      </c>
      <c r="H39" s="10">
        <f t="shared" si="14"/>
        <v>5</v>
      </c>
      <c r="I39" s="10">
        <f t="shared" si="14"/>
        <v>12.5</v>
      </c>
      <c r="J39" s="10">
        <f t="shared" si="14"/>
        <v>7.8</v>
      </c>
      <c r="K39" s="10">
        <f t="shared" si="14"/>
        <v>19.8</v>
      </c>
      <c r="L39" s="10">
        <f t="shared" si="14"/>
        <v>19.8</v>
      </c>
    </row>
    <row r="40" spans="1:12" s="38" customFormat="1" ht="56.25" customHeight="1">
      <c r="A40" s="13" t="s">
        <v>42</v>
      </c>
      <c r="B40" s="41" t="s">
        <v>94</v>
      </c>
      <c r="C40" s="37">
        <f>SUM(C41:C42)</f>
        <v>66.1</v>
      </c>
      <c r="D40" s="37">
        <f aca="true" t="shared" si="15" ref="D40:L40">SUM(D41:D42)</f>
        <v>17.3</v>
      </c>
      <c r="E40" s="37">
        <f t="shared" si="15"/>
        <v>7.9</v>
      </c>
      <c r="F40" s="37">
        <f t="shared" si="15"/>
        <v>5.3</v>
      </c>
      <c r="G40" s="37">
        <f t="shared" si="15"/>
        <v>12.5</v>
      </c>
      <c r="H40" s="37">
        <f t="shared" si="15"/>
        <v>4.5</v>
      </c>
      <c r="I40" s="37">
        <f t="shared" si="15"/>
        <v>10.7</v>
      </c>
      <c r="J40" s="37">
        <f t="shared" si="15"/>
        <v>7.5</v>
      </c>
      <c r="K40" s="37">
        <f t="shared" si="15"/>
        <v>17.5</v>
      </c>
      <c r="L40" s="37">
        <f t="shared" si="15"/>
        <v>17.5</v>
      </c>
    </row>
    <row r="41" spans="1:12" ht="72" customHeight="1">
      <c r="A41" s="1" t="s">
        <v>227</v>
      </c>
      <c r="B41" s="42" t="s">
        <v>95</v>
      </c>
      <c r="C41" s="7">
        <f>SUM(E41,G41,I41,K41,L41)</f>
        <v>28.2</v>
      </c>
      <c r="D41" s="7">
        <f>SUM(F41,H41,J41)</f>
        <v>12.8</v>
      </c>
      <c r="E41" s="4">
        <v>2.4</v>
      </c>
      <c r="F41" s="4">
        <v>3.8</v>
      </c>
      <c r="G41" s="4">
        <v>4.8</v>
      </c>
      <c r="H41" s="4">
        <v>3</v>
      </c>
      <c r="I41" s="4">
        <v>3</v>
      </c>
      <c r="J41" s="4">
        <v>6</v>
      </c>
      <c r="K41" s="4">
        <v>9</v>
      </c>
      <c r="L41" s="4">
        <v>9</v>
      </c>
    </row>
    <row r="42" spans="1:12" ht="84.75" customHeight="1">
      <c r="A42" s="1" t="s">
        <v>228</v>
      </c>
      <c r="B42" s="42" t="s">
        <v>111</v>
      </c>
      <c r="C42" s="7">
        <f>SUM(E42,G42,I42,K42,L42)</f>
        <v>37.9</v>
      </c>
      <c r="D42" s="7">
        <f>SUM(F42,H42,J42)</f>
        <v>4.5</v>
      </c>
      <c r="E42" s="4">
        <v>5.5</v>
      </c>
      <c r="F42" s="4">
        <v>1.5</v>
      </c>
      <c r="G42" s="4">
        <v>7.7</v>
      </c>
      <c r="H42" s="4">
        <v>1.5</v>
      </c>
      <c r="I42" s="4">
        <v>7.7</v>
      </c>
      <c r="J42" s="4">
        <v>1.5</v>
      </c>
      <c r="K42" s="4">
        <v>8.5</v>
      </c>
      <c r="L42" s="4">
        <v>8.5</v>
      </c>
    </row>
    <row r="43" spans="1:12" s="38" customFormat="1" ht="57" customHeight="1">
      <c r="A43" s="13" t="s">
        <v>43</v>
      </c>
      <c r="B43" s="41" t="s">
        <v>96</v>
      </c>
      <c r="C43" s="37">
        <f>SUM(C44:C44)</f>
        <v>9.5</v>
      </c>
      <c r="D43" s="37">
        <f aca="true" t="shared" si="16" ref="D43:L43">SUM(D44:D44)</f>
        <v>1.2000000000000002</v>
      </c>
      <c r="E43" s="37">
        <f t="shared" si="16"/>
        <v>1.3</v>
      </c>
      <c r="F43" s="37">
        <f t="shared" si="16"/>
        <v>0.4</v>
      </c>
      <c r="G43" s="37">
        <f t="shared" si="16"/>
        <v>1.8</v>
      </c>
      <c r="H43" s="37">
        <f t="shared" si="16"/>
        <v>0.5</v>
      </c>
      <c r="I43" s="37">
        <f t="shared" si="16"/>
        <v>1.8</v>
      </c>
      <c r="J43" s="37">
        <f t="shared" si="16"/>
        <v>0.30000000000000004</v>
      </c>
      <c r="K43" s="37">
        <f t="shared" si="16"/>
        <v>2.3</v>
      </c>
      <c r="L43" s="37">
        <f t="shared" si="16"/>
        <v>2.3</v>
      </c>
    </row>
    <row r="44" spans="1:12" ht="58.5" customHeight="1">
      <c r="A44" s="1" t="s">
        <v>229</v>
      </c>
      <c r="B44" s="42" t="s">
        <v>155</v>
      </c>
      <c r="C44" s="7">
        <f>SUM(E44,G44,I44,K44,L44)</f>
        <v>9.5</v>
      </c>
      <c r="D44" s="7">
        <f>SUM(F44,H44,J44)</f>
        <v>1.2000000000000002</v>
      </c>
      <c r="E44" s="4">
        <v>1.3</v>
      </c>
      <c r="F44" s="4">
        <v>0.4</v>
      </c>
      <c r="G44" s="4">
        <v>1.8</v>
      </c>
      <c r="H44" s="4">
        <v>0.5</v>
      </c>
      <c r="I44" s="4">
        <v>1.8</v>
      </c>
      <c r="J44" s="4">
        <v>0.30000000000000004</v>
      </c>
      <c r="K44" s="4">
        <v>2.3</v>
      </c>
      <c r="L44" s="4">
        <v>2.3</v>
      </c>
    </row>
    <row r="45" spans="1:12" s="28" customFormat="1" ht="15">
      <c r="A45" s="9"/>
      <c r="B45" s="9" t="s">
        <v>154</v>
      </c>
      <c r="C45" s="14">
        <f>SUM(E45,G45,I45,K45,L45)</f>
        <v>0</v>
      </c>
      <c r="D45" s="14" t="s">
        <v>150</v>
      </c>
      <c r="E45" s="14">
        <v>0</v>
      </c>
      <c r="F45" s="14" t="s">
        <v>150</v>
      </c>
      <c r="G45" s="14">
        <v>0</v>
      </c>
      <c r="H45" s="14" t="s">
        <v>150</v>
      </c>
      <c r="I45" s="14">
        <v>0</v>
      </c>
      <c r="J45" s="14" t="s">
        <v>150</v>
      </c>
      <c r="K45" s="14">
        <v>0</v>
      </c>
      <c r="L45" s="14">
        <v>0</v>
      </c>
    </row>
    <row r="46" spans="1:12" ht="15">
      <c r="A46" s="15" t="s">
        <v>218</v>
      </c>
      <c r="B46" s="16" t="s">
        <v>87</v>
      </c>
      <c r="C46" s="6">
        <f>SUM(E46,G46,I46,K46,L46)</f>
        <v>928.8</v>
      </c>
      <c r="D46" s="6">
        <f>SUM(F46,H46,J46)</f>
        <v>117.6</v>
      </c>
      <c r="E46" s="6">
        <f aca="true" t="shared" si="17" ref="E46:L46">SUM(E47,E57)</f>
        <v>152.7</v>
      </c>
      <c r="F46" s="6">
        <f t="shared" si="17"/>
        <v>44.7</v>
      </c>
      <c r="G46" s="6">
        <f t="shared" si="17"/>
        <v>178.1</v>
      </c>
      <c r="H46" s="6">
        <f t="shared" si="17"/>
        <v>28.4</v>
      </c>
      <c r="I46" s="6">
        <f t="shared" si="17"/>
        <v>191.4</v>
      </c>
      <c r="J46" s="6">
        <f t="shared" si="17"/>
        <v>44.5</v>
      </c>
      <c r="K46" s="6">
        <f t="shared" si="17"/>
        <v>203.4</v>
      </c>
      <c r="L46" s="6">
        <f t="shared" si="17"/>
        <v>203.20000000000002</v>
      </c>
    </row>
    <row r="47" spans="1:12" s="28" customFormat="1" ht="15">
      <c r="A47" s="9"/>
      <c r="B47" s="9" t="s">
        <v>148</v>
      </c>
      <c r="C47" s="10">
        <f>SUM(E47,G47,I47,K47,L47)</f>
        <v>542.3</v>
      </c>
      <c r="D47" s="10">
        <f>SUM(F47,H47,J47)</f>
        <v>117.6</v>
      </c>
      <c r="E47" s="10">
        <f aca="true" t="shared" si="18" ref="E47:L47">SUM(E48,E54)</f>
        <v>75.69999999999999</v>
      </c>
      <c r="F47" s="10">
        <f t="shared" si="18"/>
        <v>44.7</v>
      </c>
      <c r="G47" s="10">
        <f t="shared" si="18"/>
        <v>78.5</v>
      </c>
      <c r="H47" s="10">
        <f t="shared" si="18"/>
        <v>28.4</v>
      </c>
      <c r="I47" s="10">
        <f t="shared" si="18"/>
        <v>84.4</v>
      </c>
      <c r="J47" s="10">
        <f t="shared" si="18"/>
        <v>44.5</v>
      </c>
      <c r="K47" s="10">
        <f t="shared" si="18"/>
        <v>151.9</v>
      </c>
      <c r="L47" s="10">
        <f t="shared" si="18"/>
        <v>151.8</v>
      </c>
    </row>
    <row r="48" spans="1:12" s="29" customFormat="1" ht="56.25" customHeight="1">
      <c r="A48" s="11" t="s">
        <v>51</v>
      </c>
      <c r="B48" s="35" t="s">
        <v>97</v>
      </c>
      <c r="C48" s="12">
        <f aca="true" t="shared" si="19" ref="C48:L48">SUM(C49:C53)</f>
        <v>130.2</v>
      </c>
      <c r="D48" s="12">
        <f t="shared" si="19"/>
        <v>107.6</v>
      </c>
      <c r="E48" s="12">
        <f t="shared" si="19"/>
        <v>6.5</v>
      </c>
      <c r="F48" s="12">
        <f t="shared" si="19"/>
        <v>34.7</v>
      </c>
      <c r="G48" s="12">
        <f t="shared" si="19"/>
        <v>18.5</v>
      </c>
      <c r="H48" s="12">
        <f t="shared" si="19"/>
        <v>28.4</v>
      </c>
      <c r="I48" s="12">
        <f t="shared" si="19"/>
        <v>17.5</v>
      </c>
      <c r="J48" s="12">
        <f t="shared" si="19"/>
        <v>44.5</v>
      </c>
      <c r="K48" s="12">
        <f t="shared" si="19"/>
        <v>43.9</v>
      </c>
      <c r="L48" s="12">
        <f t="shared" si="19"/>
        <v>43.8</v>
      </c>
    </row>
    <row r="49" spans="1:12" ht="62.25">
      <c r="A49" s="1" t="s">
        <v>98</v>
      </c>
      <c r="B49" s="42" t="s">
        <v>157</v>
      </c>
      <c r="C49" s="43">
        <f>SUM(E49,G49,I49,K49,L49)</f>
        <v>2</v>
      </c>
      <c r="D49" s="43">
        <f>SUM(F49,H49,J49)</f>
        <v>14</v>
      </c>
      <c r="E49" s="4">
        <v>0</v>
      </c>
      <c r="F49" s="4">
        <v>0</v>
      </c>
      <c r="G49" s="4">
        <v>1</v>
      </c>
      <c r="H49" s="4">
        <v>3</v>
      </c>
      <c r="I49" s="4">
        <v>1</v>
      </c>
      <c r="J49" s="4">
        <v>11</v>
      </c>
      <c r="K49" s="4">
        <v>0</v>
      </c>
      <c r="L49" s="4">
        <v>0</v>
      </c>
    </row>
    <row r="50" spans="1:12" ht="108.75">
      <c r="A50" s="1" t="s">
        <v>103</v>
      </c>
      <c r="B50" s="42" t="s">
        <v>158</v>
      </c>
      <c r="C50" s="7">
        <f aca="true" t="shared" si="20" ref="C50:C57">SUM(E50,G50,I50,K50,L50)</f>
        <v>17.5</v>
      </c>
      <c r="D50" s="7">
        <f>SUM(F50,H50,J50)</f>
        <v>18</v>
      </c>
      <c r="E50" s="4">
        <v>1.5</v>
      </c>
      <c r="F50" s="4">
        <v>8</v>
      </c>
      <c r="G50" s="4">
        <v>2.5</v>
      </c>
      <c r="H50" s="4">
        <v>5</v>
      </c>
      <c r="I50" s="4">
        <v>3.5</v>
      </c>
      <c r="J50" s="4">
        <v>5</v>
      </c>
      <c r="K50" s="4">
        <v>5</v>
      </c>
      <c r="L50" s="4">
        <v>5</v>
      </c>
    </row>
    <row r="51" spans="1:12" ht="57" customHeight="1">
      <c r="A51" s="1" t="s">
        <v>99</v>
      </c>
      <c r="B51" s="42" t="s">
        <v>101</v>
      </c>
      <c r="C51" s="7">
        <f t="shared" si="20"/>
        <v>20</v>
      </c>
      <c r="D51" s="7">
        <f>SUM(F51,H51,J51)</f>
        <v>17.7</v>
      </c>
      <c r="E51" s="4">
        <v>0</v>
      </c>
      <c r="F51" s="4">
        <v>4.3</v>
      </c>
      <c r="G51" s="4">
        <v>2</v>
      </c>
      <c r="H51" s="4">
        <v>8.9</v>
      </c>
      <c r="I51" s="4">
        <v>2</v>
      </c>
      <c r="J51" s="4">
        <v>4.5</v>
      </c>
      <c r="K51" s="4">
        <v>8</v>
      </c>
      <c r="L51" s="4">
        <v>8</v>
      </c>
    </row>
    <row r="52" spans="1:12" ht="138.75" customHeight="1">
      <c r="A52" s="1" t="s">
        <v>138</v>
      </c>
      <c r="B52" s="42" t="s">
        <v>219</v>
      </c>
      <c r="C52" s="7">
        <f t="shared" si="20"/>
        <v>28.700000000000003</v>
      </c>
      <c r="D52" s="7">
        <f>SUM(F52,H52,J52)</f>
        <v>41.9</v>
      </c>
      <c r="E52" s="4">
        <v>0</v>
      </c>
      <c r="F52" s="4">
        <v>14.4</v>
      </c>
      <c r="G52" s="4">
        <v>2</v>
      </c>
      <c r="H52" s="4">
        <v>8.5</v>
      </c>
      <c r="I52" s="4">
        <v>1</v>
      </c>
      <c r="J52" s="4">
        <v>19</v>
      </c>
      <c r="K52" s="4">
        <v>12.9</v>
      </c>
      <c r="L52" s="4">
        <v>12.8</v>
      </c>
    </row>
    <row r="53" spans="1:12" ht="72" customHeight="1">
      <c r="A53" s="1" t="s">
        <v>100</v>
      </c>
      <c r="B53" s="42" t="s">
        <v>102</v>
      </c>
      <c r="C53" s="7">
        <f t="shared" si="20"/>
        <v>62</v>
      </c>
      <c r="D53" s="7">
        <f>SUM(F53,H53,J53)</f>
        <v>16</v>
      </c>
      <c r="E53" s="4">
        <v>5</v>
      </c>
      <c r="F53" s="4">
        <v>8</v>
      </c>
      <c r="G53" s="4">
        <v>11</v>
      </c>
      <c r="H53" s="4">
        <v>3</v>
      </c>
      <c r="I53" s="4">
        <v>10</v>
      </c>
      <c r="J53" s="4">
        <v>5</v>
      </c>
      <c r="K53" s="4">
        <v>18</v>
      </c>
      <c r="L53" s="4">
        <v>18</v>
      </c>
    </row>
    <row r="54" spans="1:12" s="29" customFormat="1" ht="15.75">
      <c r="A54" s="9" t="s">
        <v>52</v>
      </c>
      <c r="B54" s="41" t="s">
        <v>104</v>
      </c>
      <c r="C54" s="12">
        <f>SUM(C55:C56)</f>
        <v>412.1</v>
      </c>
      <c r="D54" s="12">
        <f aca="true" t="shared" si="21" ref="D54:L54">SUM(D55:D56)</f>
        <v>10</v>
      </c>
      <c r="E54" s="12">
        <f t="shared" si="21"/>
        <v>69.19999999999999</v>
      </c>
      <c r="F54" s="12">
        <f t="shared" si="21"/>
        <v>10</v>
      </c>
      <c r="G54" s="12">
        <f t="shared" si="21"/>
        <v>60</v>
      </c>
      <c r="H54" s="12">
        <f t="shared" si="21"/>
        <v>0</v>
      </c>
      <c r="I54" s="12">
        <f t="shared" si="21"/>
        <v>66.9</v>
      </c>
      <c r="J54" s="12">
        <f t="shared" si="21"/>
        <v>0</v>
      </c>
      <c r="K54" s="12">
        <f t="shared" si="21"/>
        <v>108</v>
      </c>
      <c r="L54" s="12">
        <f t="shared" si="21"/>
        <v>108</v>
      </c>
    </row>
    <row r="55" spans="1:12" ht="30.75">
      <c r="A55" s="1" t="s">
        <v>139</v>
      </c>
      <c r="B55" s="42" t="s">
        <v>163</v>
      </c>
      <c r="C55" s="7">
        <f>SUM(E55,G55,I55,K55,L55)</f>
        <v>116.3</v>
      </c>
      <c r="D55" s="7">
        <f>SUM(F55,H55,J55)</f>
        <v>7</v>
      </c>
      <c r="E55" s="4">
        <v>25.4</v>
      </c>
      <c r="F55" s="4">
        <v>7</v>
      </c>
      <c r="G55" s="4">
        <v>25</v>
      </c>
      <c r="H55" s="4">
        <v>0</v>
      </c>
      <c r="I55" s="4">
        <v>21.9</v>
      </c>
      <c r="J55" s="4">
        <v>0</v>
      </c>
      <c r="K55" s="4">
        <v>22</v>
      </c>
      <c r="L55" s="4">
        <v>22</v>
      </c>
    </row>
    <row r="56" spans="1:12" ht="15">
      <c r="A56" s="1" t="s">
        <v>105</v>
      </c>
      <c r="B56" s="42" t="s">
        <v>164</v>
      </c>
      <c r="C56" s="7">
        <f>SUM(E56,G56,I56,K56,L56)</f>
        <v>295.8</v>
      </c>
      <c r="D56" s="7">
        <f>SUM(F56,H56,J56)</f>
        <v>3</v>
      </c>
      <c r="E56" s="4">
        <v>43.8</v>
      </c>
      <c r="F56" s="4">
        <v>3</v>
      </c>
      <c r="G56" s="4">
        <v>35</v>
      </c>
      <c r="H56" s="4">
        <v>0</v>
      </c>
      <c r="I56" s="4">
        <v>45</v>
      </c>
      <c r="J56" s="4">
        <v>0</v>
      </c>
      <c r="K56" s="4">
        <v>86</v>
      </c>
      <c r="L56" s="4">
        <v>86</v>
      </c>
    </row>
    <row r="57" spans="1:12" s="28" customFormat="1" ht="15">
      <c r="A57" s="9"/>
      <c r="B57" s="9" t="s">
        <v>149</v>
      </c>
      <c r="C57" s="14">
        <f t="shared" si="20"/>
        <v>386.5</v>
      </c>
      <c r="D57" s="14" t="s">
        <v>150</v>
      </c>
      <c r="E57" s="14">
        <f>SUM(E58:E60)</f>
        <v>77</v>
      </c>
      <c r="F57" s="14" t="s">
        <v>150</v>
      </c>
      <c r="G57" s="14">
        <f aca="true" t="shared" si="22" ref="G57:L57">SUM(G58:G60)</f>
        <v>99.6</v>
      </c>
      <c r="H57" s="14" t="s">
        <v>150</v>
      </c>
      <c r="I57" s="14">
        <f t="shared" si="22"/>
        <v>107</v>
      </c>
      <c r="J57" s="14" t="s">
        <v>150</v>
      </c>
      <c r="K57" s="14">
        <f t="shared" si="22"/>
        <v>51.5</v>
      </c>
      <c r="L57" s="14">
        <f t="shared" si="22"/>
        <v>51.4</v>
      </c>
    </row>
    <row r="58" spans="1:12" s="47" customFormat="1" ht="30.75" hidden="1">
      <c r="A58" s="44" t="s">
        <v>106</v>
      </c>
      <c r="B58" s="44" t="s">
        <v>160</v>
      </c>
      <c r="C58" s="45">
        <f>SUM(E58,G58,I58,K58,L58)</f>
        <v>120</v>
      </c>
      <c r="D58" s="45">
        <f>SUM(F58,H58,J58)</f>
        <v>0</v>
      </c>
      <c r="E58" s="46">
        <v>30</v>
      </c>
      <c r="F58" s="46">
        <v>0</v>
      </c>
      <c r="G58" s="46">
        <v>40</v>
      </c>
      <c r="H58" s="46">
        <v>0</v>
      </c>
      <c r="I58" s="46">
        <v>50</v>
      </c>
      <c r="J58" s="46">
        <v>0</v>
      </c>
      <c r="K58" s="46">
        <v>0</v>
      </c>
      <c r="L58" s="46">
        <v>0</v>
      </c>
    </row>
    <row r="59" spans="1:12" s="47" customFormat="1" ht="30.75" hidden="1">
      <c r="A59" s="44" t="s">
        <v>107</v>
      </c>
      <c r="B59" s="44" t="s">
        <v>162</v>
      </c>
      <c r="C59" s="45">
        <f>SUM(E59,G59,I59,K59,L59)</f>
        <v>100</v>
      </c>
      <c r="D59" s="45">
        <f>SUM(F59,H59,J59)</f>
        <v>0</v>
      </c>
      <c r="E59" s="46">
        <v>20</v>
      </c>
      <c r="F59" s="46">
        <v>0</v>
      </c>
      <c r="G59" s="46">
        <v>20</v>
      </c>
      <c r="H59" s="46">
        <v>0</v>
      </c>
      <c r="I59" s="46">
        <v>20</v>
      </c>
      <c r="J59" s="46">
        <v>0</v>
      </c>
      <c r="K59" s="46">
        <v>20</v>
      </c>
      <c r="L59" s="46">
        <v>20</v>
      </c>
    </row>
    <row r="60" spans="1:12" s="47" customFormat="1" ht="62.25" hidden="1">
      <c r="A60" s="44" t="s">
        <v>140</v>
      </c>
      <c r="B60" s="44" t="s">
        <v>161</v>
      </c>
      <c r="C60" s="45">
        <f>SUM(E60,G60,I60,K60,L60)</f>
        <v>166.5</v>
      </c>
      <c r="D60" s="45">
        <f>SUM(F60,H60,J60)</f>
        <v>0</v>
      </c>
      <c r="E60" s="46">
        <v>27</v>
      </c>
      <c r="F60" s="46">
        <v>0</v>
      </c>
      <c r="G60" s="46">
        <v>39.6</v>
      </c>
      <c r="H60" s="46">
        <v>0</v>
      </c>
      <c r="I60" s="46">
        <v>37</v>
      </c>
      <c r="J60" s="46">
        <v>0</v>
      </c>
      <c r="K60" s="46">
        <v>31.5</v>
      </c>
      <c r="L60" s="46">
        <v>31.4</v>
      </c>
    </row>
    <row r="61" spans="1:12" ht="46.5">
      <c r="A61" s="53" t="s">
        <v>225</v>
      </c>
      <c r="B61" s="16" t="s">
        <v>88</v>
      </c>
      <c r="C61" s="6">
        <f>SUM(E61,G61,I61,K61,L61)</f>
        <v>10</v>
      </c>
      <c r="D61" s="6">
        <f>SUM(F61,H61,J61)</f>
        <v>9</v>
      </c>
      <c r="E61" s="6">
        <f>SUM(E62,E65)</f>
        <v>1</v>
      </c>
      <c r="F61" s="6">
        <f aca="true" t="shared" si="23" ref="F61:L61">SUM(F62,F65)</f>
        <v>4</v>
      </c>
      <c r="G61" s="6">
        <f t="shared" si="23"/>
        <v>3</v>
      </c>
      <c r="H61" s="6">
        <f t="shared" si="23"/>
        <v>3</v>
      </c>
      <c r="I61" s="6">
        <f t="shared" si="23"/>
        <v>2</v>
      </c>
      <c r="J61" s="6">
        <f t="shared" si="23"/>
        <v>2</v>
      </c>
      <c r="K61" s="6">
        <f t="shared" si="23"/>
        <v>2</v>
      </c>
      <c r="L61" s="6">
        <f t="shared" si="23"/>
        <v>2</v>
      </c>
    </row>
    <row r="62" spans="1:12" s="28" customFormat="1" ht="15">
      <c r="A62" s="9"/>
      <c r="B62" s="9" t="s">
        <v>148</v>
      </c>
      <c r="C62" s="14">
        <f>SUM(E62,G62,I62,K62,L62)</f>
        <v>10</v>
      </c>
      <c r="D62" s="14">
        <f>SUM(F62,H62,J62)</f>
        <v>9</v>
      </c>
      <c r="E62" s="14">
        <f>E63</f>
        <v>1</v>
      </c>
      <c r="F62" s="14">
        <f aca="true" t="shared" si="24" ref="F62:L62">F63</f>
        <v>4</v>
      </c>
      <c r="G62" s="14">
        <f t="shared" si="24"/>
        <v>3</v>
      </c>
      <c r="H62" s="14">
        <f t="shared" si="24"/>
        <v>3</v>
      </c>
      <c r="I62" s="14">
        <f t="shared" si="24"/>
        <v>2</v>
      </c>
      <c r="J62" s="14">
        <f t="shared" si="24"/>
        <v>2</v>
      </c>
      <c r="K62" s="14">
        <f t="shared" si="24"/>
        <v>2</v>
      </c>
      <c r="L62" s="14">
        <f t="shared" si="24"/>
        <v>2</v>
      </c>
    </row>
    <row r="63" spans="1:12" s="30" customFormat="1" ht="32.25">
      <c r="A63" s="11" t="s">
        <v>71</v>
      </c>
      <c r="B63" s="41" t="s">
        <v>222</v>
      </c>
      <c r="C63" s="12">
        <f>SUM(C64:C64)</f>
        <v>10</v>
      </c>
      <c r="D63" s="12">
        <f aca="true" t="shared" si="25" ref="D63:L63">SUM(D64:D64)</f>
        <v>9</v>
      </c>
      <c r="E63" s="12">
        <f t="shared" si="25"/>
        <v>1</v>
      </c>
      <c r="F63" s="12">
        <f t="shared" si="25"/>
        <v>4</v>
      </c>
      <c r="G63" s="12">
        <f t="shared" si="25"/>
        <v>3</v>
      </c>
      <c r="H63" s="12">
        <f t="shared" si="25"/>
        <v>3</v>
      </c>
      <c r="I63" s="12">
        <f t="shared" si="25"/>
        <v>2</v>
      </c>
      <c r="J63" s="12">
        <f t="shared" si="25"/>
        <v>2</v>
      </c>
      <c r="K63" s="12">
        <f t="shared" si="25"/>
        <v>2</v>
      </c>
      <c r="L63" s="12">
        <f t="shared" si="25"/>
        <v>2</v>
      </c>
    </row>
    <row r="64" spans="1:12" ht="46.5">
      <c r="A64" s="1" t="s">
        <v>109</v>
      </c>
      <c r="B64" s="42" t="s">
        <v>108</v>
      </c>
      <c r="C64" s="7">
        <f>SUM(E64,G64,I64,K64,L64)</f>
        <v>10</v>
      </c>
      <c r="D64" s="7">
        <f>SUM(F64,H64,J64)</f>
        <v>9</v>
      </c>
      <c r="E64" s="4">
        <v>1</v>
      </c>
      <c r="F64" s="4">
        <v>4</v>
      </c>
      <c r="G64" s="4">
        <v>3</v>
      </c>
      <c r="H64" s="4">
        <v>3</v>
      </c>
      <c r="I64" s="4">
        <v>2</v>
      </c>
      <c r="J64" s="4">
        <v>2</v>
      </c>
      <c r="K64" s="4">
        <v>2</v>
      </c>
      <c r="L64" s="4">
        <v>2</v>
      </c>
    </row>
    <row r="65" spans="1:12" s="28" customFormat="1" ht="15">
      <c r="A65" s="9"/>
      <c r="B65" s="9" t="s">
        <v>149</v>
      </c>
      <c r="C65" s="14">
        <f>SUM(E65,G65,I65,K65,L65)</f>
        <v>0</v>
      </c>
      <c r="D65" s="14" t="s">
        <v>150</v>
      </c>
      <c r="E65" s="14">
        <v>0</v>
      </c>
      <c r="F65" s="14" t="s">
        <v>150</v>
      </c>
      <c r="G65" s="14">
        <v>0</v>
      </c>
      <c r="H65" s="14" t="s">
        <v>150</v>
      </c>
      <c r="I65" s="14">
        <v>0</v>
      </c>
      <c r="J65" s="14" t="s">
        <v>150</v>
      </c>
      <c r="K65" s="14">
        <v>0</v>
      </c>
      <c r="L65" s="14">
        <v>0</v>
      </c>
    </row>
    <row r="66" spans="1:12" ht="15">
      <c r="A66" s="15"/>
      <c r="B66" s="15" t="s">
        <v>89</v>
      </c>
      <c r="C66" s="6">
        <f aca="true" t="shared" si="26" ref="C66:L66">SUM(C9,C23,C38,C46,C61)</f>
        <v>1300</v>
      </c>
      <c r="D66" s="6">
        <f t="shared" si="26"/>
        <v>300</v>
      </c>
      <c r="E66" s="6">
        <f t="shared" si="26"/>
        <v>200</v>
      </c>
      <c r="F66" s="6">
        <f t="shared" si="26"/>
        <v>100</v>
      </c>
      <c r="G66" s="6">
        <f t="shared" si="26"/>
        <v>250</v>
      </c>
      <c r="H66" s="6">
        <f t="shared" si="26"/>
        <v>100</v>
      </c>
      <c r="I66" s="6">
        <f t="shared" si="26"/>
        <v>250</v>
      </c>
      <c r="J66" s="6">
        <f t="shared" si="26"/>
        <v>100</v>
      </c>
      <c r="K66" s="6">
        <f t="shared" si="26"/>
        <v>300</v>
      </c>
      <c r="L66" s="6">
        <f t="shared" si="26"/>
        <v>300</v>
      </c>
    </row>
    <row r="67" ht="9.75" customHeight="1"/>
    <row r="68" spans="1:12" s="8" customFormat="1" ht="54" customHeight="1">
      <c r="A68" s="34"/>
      <c r="B68" s="65" t="s">
        <v>145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ht="7.5" customHeight="1"/>
    <row r="70" spans="2:12" ht="90" customHeight="1">
      <c r="B70" s="54" t="s">
        <v>221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</row>
  </sheetData>
  <sheetProtection password="DE4F" sheet="1" objects="1" scenarios="1"/>
  <mergeCells count="14">
    <mergeCell ref="B70:L70"/>
    <mergeCell ref="A1:L1"/>
    <mergeCell ref="A2:L2"/>
    <mergeCell ref="A3:A7"/>
    <mergeCell ref="B3:B7"/>
    <mergeCell ref="C3:L4"/>
    <mergeCell ref="C5:D5"/>
    <mergeCell ref="E5:L5"/>
    <mergeCell ref="C6:C7"/>
    <mergeCell ref="B68:L68"/>
    <mergeCell ref="D6:D7"/>
    <mergeCell ref="E6:F6"/>
    <mergeCell ref="G6:H6"/>
    <mergeCell ref="I6:J6"/>
  </mergeCells>
  <printOptions/>
  <pageMargins left="0.3937007874015748" right="0.3937007874015748" top="0.7874015748031497" bottom="0.3937007874015748" header="0.31496062992125984" footer="0.31496062992125984"/>
  <pageSetup fitToHeight="1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8" zoomScaleSheetLayoutView="78" zoomScalePageLayoutView="0" workbookViewId="0" topLeftCell="A4">
      <selection activeCell="H14" sqref="H14"/>
    </sheetView>
  </sheetViews>
  <sheetFormatPr defaultColWidth="9.140625" defaultRowHeight="15"/>
  <cols>
    <col min="1" max="1" width="6.8515625" style="19" customWidth="1"/>
    <col min="2" max="2" width="38.421875" style="19" customWidth="1"/>
    <col min="3" max="3" width="10.8515625" style="19" customWidth="1"/>
    <col min="4" max="4" width="12.7109375" style="19" customWidth="1"/>
    <col min="5" max="5" width="11.421875" style="19" customWidth="1"/>
    <col min="6" max="6" width="12.421875" style="19" customWidth="1"/>
    <col min="7" max="7" width="11.7109375" style="19" customWidth="1"/>
    <col min="8" max="8" width="11.28125" style="19" customWidth="1"/>
    <col min="9" max="9" width="11.7109375" style="19" customWidth="1"/>
    <col min="10" max="10" width="10.00390625" style="19" customWidth="1"/>
    <col min="11" max="16384" width="9.140625" style="19" customWidth="1"/>
  </cols>
  <sheetData>
    <row r="1" spans="1:10" ht="162.75" customHeight="1">
      <c r="A1" s="56" t="s">
        <v>151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78" customHeigh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6.75" customHeight="1">
      <c r="A3" s="69" t="s">
        <v>0</v>
      </c>
      <c r="B3" s="62" t="s">
        <v>1</v>
      </c>
      <c r="C3" s="62" t="s">
        <v>2</v>
      </c>
      <c r="D3" s="72" t="s">
        <v>3</v>
      </c>
      <c r="E3" s="73"/>
      <c r="F3" s="73" t="s">
        <v>4</v>
      </c>
      <c r="G3" s="73"/>
      <c r="H3" s="73"/>
      <c r="I3" s="73"/>
      <c r="J3" s="76"/>
    </row>
    <row r="4" spans="1:10" ht="15">
      <c r="A4" s="70"/>
      <c r="B4" s="62"/>
      <c r="C4" s="62"/>
      <c r="D4" s="74"/>
      <c r="E4" s="75"/>
      <c r="F4" s="75"/>
      <c r="G4" s="75"/>
      <c r="H4" s="75"/>
      <c r="I4" s="75"/>
      <c r="J4" s="77"/>
    </row>
    <row r="5" spans="1:10" ht="15">
      <c r="A5" s="71"/>
      <c r="B5" s="62"/>
      <c r="C5" s="62"/>
      <c r="D5" s="15">
        <v>2010</v>
      </c>
      <c r="E5" s="15">
        <v>2011</v>
      </c>
      <c r="F5" s="15">
        <v>2012</v>
      </c>
      <c r="G5" s="15">
        <v>2013</v>
      </c>
      <c r="H5" s="15">
        <v>2014</v>
      </c>
      <c r="I5" s="15">
        <v>2015</v>
      </c>
      <c r="J5" s="15">
        <v>2016</v>
      </c>
    </row>
    <row r="6" spans="1:10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15">
      <c r="A7" s="66" t="s">
        <v>73</v>
      </c>
      <c r="B7" s="67"/>
      <c r="C7" s="67"/>
      <c r="D7" s="67"/>
      <c r="E7" s="67"/>
      <c r="F7" s="67"/>
      <c r="G7" s="67"/>
      <c r="H7" s="67"/>
      <c r="I7" s="67"/>
      <c r="J7" s="68"/>
    </row>
    <row r="8" spans="1:10" ht="62.25">
      <c r="A8" s="2" t="s">
        <v>5</v>
      </c>
      <c r="B8" s="18" t="s">
        <v>6</v>
      </c>
      <c r="C8" s="2" t="s">
        <v>7</v>
      </c>
      <c r="D8" s="2">
        <v>209</v>
      </c>
      <c r="E8" s="2">
        <v>219</v>
      </c>
      <c r="F8" s="2">
        <v>221</v>
      </c>
      <c r="G8" s="2">
        <v>223</v>
      </c>
      <c r="H8" s="2">
        <v>225</v>
      </c>
      <c r="I8" s="2">
        <v>230</v>
      </c>
      <c r="J8" s="2">
        <v>232</v>
      </c>
    </row>
    <row r="9" spans="1:10" ht="15">
      <c r="A9" s="2" t="s">
        <v>8</v>
      </c>
      <c r="B9" s="31" t="s">
        <v>167</v>
      </c>
      <c r="C9" s="2" t="s">
        <v>7</v>
      </c>
      <c r="D9" s="2">
        <v>125</v>
      </c>
      <c r="E9" s="2">
        <v>126</v>
      </c>
      <c r="F9" s="2">
        <v>126</v>
      </c>
      <c r="G9" s="2">
        <v>127</v>
      </c>
      <c r="H9" s="2">
        <v>128</v>
      </c>
      <c r="I9" s="2">
        <v>130</v>
      </c>
      <c r="J9" s="2">
        <v>130</v>
      </c>
    </row>
    <row r="10" spans="1:10" ht="15">
      <c r="A10" s="2" t="s">
        <v>9</v>
      </c>
      <c r="B10" s="31" t="s">
        <v>168</v>
      </c>
      <c r="C10" s="2" t="s">
        <v>7</v>
      </c>
      <c r="D10" s="2">
        <v>25</v>
      </c>
      <c r="E10" s="2">
        <v>27</v>
      </c>
      <c r="F10" s="2">
        <v>28</v>
      </c>
      <c r="G10" s="2">
        <v>30</v>
      </c>
      <c r="H10" s="2">
        <v>32</v>
      </c>
      <c r="I10" s="2">
        <v>34</v>
      </c>
      <c r="J10" s="2">
        <v>36</v>
      </c>
    </row>
    <row r="11" spans="1:10" ht="15">
      <c r="A11" s="2" t="s">
        <v>10</v>
      </c>
      <c r="B11" s="31" t="s">
        <v>169</v>
      </c>
      <c r="C11" s="2" t="s">
        <v>7</v>
      </c>
      <c r="D11" s="2">
        <v>56</v>
      </c>
      <c r="E11" s="2">
        <v>56</v>
      </c>
      <c r="F11" s="2">
        <v>59</v>
      </c>
      <c r="G11" s="2">
        <v>62</v>
      </c>
      <c r="H11" s="2">
        <v>63</v>
      </c>
      <c r="I11" s="2">
        <v>64</v>
      </c>
      <c r="J11" s="2">
        <v>65</v>
      </c>
    </row>
    <row r="12" spans="1:10" ht="30.75">
      <c r="A12" s="2" t="s">
        <v>11</v>
      </c>
      <c r="B12" s="18" t="s">
        <v>170</v>
      </c>
      <c r="C12" s="2" t="s">
        <v>12</v>
      </c>
      <c r="D12" s="21">
        <v>5.8</v>
      </c>
      <c r="E12" s="21">
        <v>6.3</v>
      </c>
      <c r="F12" s="21">
        <v>7</v>
      </c>
      <c r="G12" s="21">
        <v>8</v>
      </c>
      <c r="H12" s="21">
        <v>9</v>
      </c>
      <c r="I12" s="21">
        <v>16</v>
      </c>
      <c r="J12" s="21">
        <v>20</v>
      </c>
    </row>
    <row r="13" spans="1:10" ht="30.75">
      <c r="A13" s="2" t="s">
        <v>13</v>
      </c>
      <c r="B13" s="18" t="s">
        <v>171</v>
      </c>
      <c r="C13" s="2" t="s">
        <v>14</v>
      </c>
      <c r="D13" s="21">
        <v>3</v>
      </c>
      <c r="E13" s="21">
        <v>4</v>
      </c>
      <c r="F13" s="21">
        <v>4.1</v>
      </c>
      <c r="G13" s="21">
        <v>4.3</v>
      </c>
      <c r="H13" s="21">
        <v>4.5</v>
      </c>
      <c r="I13" s="21">
        <v>5</v>
      </c>
      <c r="J13" s="21">
        <v>5</v>
      </c>
    </row>
    <row r="14" spans="1:10" ht="62.25">
      <c r="A14" s="2" t="s">
        <v>15</v>
      </c>
      <c r="B14" s="18" t="s">
        <v>172</v>
      </c>
      <c r="C14" s="2" t="s">
        <v>12</v>
      </c>
      <c r="D14" s="21">
        <v>41.3</v>
      </c>
      <c r="E14" s="21">
        <v>41.5</v>
      </c>
      <c r="F14" s="21">
        <v>42</v>
      </c>
      <c r="G14" s="21">
        <v>44</v>
      </c>
      <c r="H14" s="21">
        <v>46</v>
      </c>
      <c r="I14" s="21">
        <v>48</v>
      </c>
      <c r="J14" s="21">
        <v>50</v>
      </c>
    </row>
    <row r="15" spans="1:10" ht="62.25">
      <c r="A15" s="2" t="s">
        <v>16</v>
      </c>
      <c r="B15" s="18" t="s">
        <v>173</v>
      </c>
      <c r="C15" s="2" t="s">
        <v>14</v>
      </c>
      <c r="D15" s="2">
        <v>4586</v>
      </c>
      <c r="E15" s="2">
        <v>5079</v>
      </c>
      <c r="F15" s="2">
        <v>5200</v>
      </c>
      <c r="G15" s="2">
        <v>5400</v>
      </c>
      <c r="H15" s="2">
        <v>5600</v>
      </c>
      <c r="I15" s="2">
        <v>5800</v>
      </c>
      <c r="J15" s="2">
        <v>6000</v>
      </c>
    </row>
    <row r="16" spans="1:10" ht="62.25">
      <c r="A16" s="2" t="s">
        <v>17</v>
      </c>
      <c r="B16" s="18" t="s">
        <v>174</v>
      </c>
      <c r="C16" s="2" t="s">
        <v>12</v>
      </c>
      <c r="D16" s="21">
        <v>91.5</v>
      </c>
      <c r="E16" s="21">
        <v>94.8</v>
      </c>
      <c r="F16" s="21">
        <v>95</v>
      </c>
      <c r="G16" s="21">
        <v>95.2</v>
      </c>
      <c r="H16" s="21">
        <v>95.3</v>
      </c>
      <c r="I16" s="21">
        <v>95.5</v>
      </c>
      <c r="J16" s="21">
        <v>96</v>
      </c>
    </row>
    <row r="17" spans="1:10" ht="78">
      <c r="A17" s="2" t="s">
        <v>18</v>
      </c>
      <c r="B17" s="18" t="s">
        <v>175</v>
      </c>
      <c r="C17" s="2" t="s">
        <v>12</v>
      </c>
      <c r="D17" s="21">
        <v>7.1</v>
      </c>
      <c r="E17" s="21">
        <v>9.6</v>
      </c>
      <c r="F17" s="21">
        <v>10</v>
      </c>
      <c r="G17" s="21">
        <v>11</v>
      </c>
      <c r="H17" s="21">
        <v>12</v>
      </c>
      <c r="I17" s="21">
        <v>13</v>
      </c>
      <c r="J17" s="21">
        <v>14</v>
      </c>
    </row>
    <row r="18" spans="1:10" ht="93">
      <c r="A18" s="2" t="s">
        <v>19</v>
      </c>
      <c r="B18" s="18" t="s">
        <v>176</v>
      </c>
      <c r="C18" s="2" t="s">
        <v>12</v>
      </c>
      <c r="D18" s="22">
        <v>0.4</v>
      </c>
      <c r="E18" s="22">
        <v>0.43</v>
      </c>
      <c r="F18" s="22">
        <v>0.5</v>
      </c>
      <c r="G18" s="22">
        <v>0.8</v>
      </c>
      <c r="H18" s="22">
        <v>1</v>
      </c>
      <c r="I18" s="22">
        <v>1.2</v>
      </c>
      <c r="J18" s="22">
        <v>1.5</v>
      </c>
    </row>
    <row r="19" spans="1:10" ht="46.5">
      <c r="A19" s="2" t="s">
        <v>20</v>
      </c>
      <c r="B19" s="18" t="s">
        <v>177</v>
      </c>
      <c r="C19" s="2" t="s">
        <v>12</v>
      </c>
      <c r="D19" s="22">
        <v>82.45</v>
      </c>
      <c r="E19" s="22">
        <v>82.26</v>
      </c>
      <c r="F19" s="22">
        <v>82</v>
      </c>
      <c r="G19" s="22">
        <v>81</v>
      </c>
      <c r="H19" s="22">
        <v>80.5</v>
      </c>
      <c r="I19" s="22">
        <v>80</v>
      </c>
      <c r="J19" s="22">
        <v>80</v>
      </c>
    </row>
    <row r="20" spans="1:10" ht="46.5">
      <c r="A20" s="2" t="s">
        <v>21</v>
      </c>
      <c r="B20" s="18" t="s">
        <v>22</v>
      </c>
      <c r="C20" s="2"/>
      <c r="D20" s="23"/>
      <c r="E20" s="23"/>
      <c r="F20" s="23"/>
      <c r="G20" s="23"/>
      <c r="H20" s="23"/>
      <c r="I20" s="23"/>
      <c r="J20" s="23"/>
    </row>
    <row r="21" spans="1:10" ht="15">
      <c r="A21" s="2" t="s">
        <v>23</v>
      </c>
      <c r="B21" s="31" t="s">
        <v>178</v>
      </c>
      <c r="C21" s="2" t="s">
        <v>12</v>
      </c>
      <c r="D21" s="22">
        <v>10.1</v>
      </c>
      <c r="E21" s="22">
        <v>10.79</v>
      </c>
      <c r="F21" s="22">
        <v>11</v>
      </c>
      <c r="G21" s="22">
        <v>11.3</v>
      </c>
      <c r="H21" s="22">
        <v>11.5</v>
      </c>
      <c r="I21" s="22">
        <v>11.9</v>
      </c>
      <c r="J21" s="22">
        <v>12.5</v>
      </c>
    </row>
    <row r="22" spans="1:10" ht="15">
      <c r="A22" s="2" t="s">
        <v>24</v>
      </c>
      <c r="B22" s="31" t="s">
        <v>179</v>
      </c>
      <c r="C22" s="2" t="s">
        <v>12</v>
      </c>
      <c r="D22" s="21">
        <v>16</v>
      </c>
      <c r="E22" s="21">
        <v>16.4</v>
      </c>
      <c r="F22" s="21">
        <v>16.8</v>
      </c>
      <c r="G22" s="21">
        <v>17.5</v>
      </c>
      <c r="H22" s="21">
        <v>20</v>
      </c>
      <c r="I22" s="21">
        <v>22</v>
      </c>
      <c r="J22" s="21">
        <v>24</v>
      </c>
    </row>
    <row r="23" spans="1:10" ht="82.5" customHeight="1">
      <c r="A23" s="2" t="s">
        <v>25</v>
      </c>
      <c r="B23" s="18" t="s">
        <v>26</v>
      </c>
      <c r="C23" s="2"/>
      <c r="D23" s="24"/>
      <c r="E23" s="24"/>
      <c r="F23" s="24"/>
      <c r="G23" s="24"/>
      <c r="H23" s="24"/>
      <c r="I23" s="24"/>
      <c r="J23" s="24"/>
    </row>
    <row r="24" spans="1:10" ht="15">
      <c r="A24" s="2" t="s">
        <v>27</v>
      </c>
      <c r="B24" s="32" t="s">
        <v>180</v>
      </c>
      <c r="C24" s="2" t="s">
        <v>12</v>
      </c>
      <c r="D24" s="21">
        <v>62.4</v>
      </c>
      <c r="E24" s="21">
        <v>62.5</v>
      </c>
      <c r="F24" s="21">
        <v>62.6</v>
      </c>
      <c r="G24" s="21">
        <v>62.9</v>
      </c>
      <c r="H24" s="21">
        <v>63.5</v>
      </c>
      <c r="I24" s="21">
        <v>64</v>
      </c>
      <c r="J24" s="21">
        <v>65</v>
      </c>
    </row>
    <row r="25" spans="1:10" ht="15">
      <c r="A25" s="2" t="s">
        <v>28</v>
      </c>
      <c r="B25" s="31" t="s">
        <v>178</v>
      </c>
      <c r="C25" s="2" t="s">
        <v>12</v>
      </c>
      <c r="D25" s="22">
        <v>1.64</v>
      </c>
      <c r="E25" s="22">
        <v>1.65</v>
      </c>
      <c r="F25" s="22">
        <v>1.75</v>
      </c>
      <c r="G25" s="22">
        <v>1.95</v>
      </c>
      <c r="H25" s="22">
        <v>2.2</v>
      </c>
      <c r="I25" s="22">
        <v>2.5</v>
      </c>
      <c r="J25" s="22">
        <v>3</v>
      </c>
    </row>
    <row r="26" spans="1:10" ht="15">
      <c r="A26" s="2" t="s">
        <v>29</v>
      </c>
      <c r="B26" s="31" t="s">
        <v>179</v>
      </c>
      <c r="C26" s="2" t="s">
        <v>12</v>
      </c>
      <c r="D26" s="22">
        <v>9.67</v>
      </c>
      <c r="E26" s="22">
        <v>9.64</v>
      </c>
      <c r="F26" s="22">
        <v>10</v>
      </c>
      <c r="G26" s="22">
        <v>11.5</v>
      </c>
      <c r="H26" s="22">
        <v>13</v>
      </c>
      <c r="I26" s="22">
        <v>14</v>
      </c>
      <c r="J26" s="22">
        <v>15</v>
      </c>
    </row>
    <row r="27" spans="1:10" ht="78">
      <c r="A27" s="2" t="s">
        <v>30</v>
      </c>
      <c r="B27" s="18" t="s">
        <v>181</v>
      </c>
      <c r="C27" s="2" t="s">
        <v>7</v>
      </c>
      <c r="D27" s="22">
        <v>0.11</v>
      </c>
      <c r="E27" s="22">
        <v>0.12</v>
      </c>
      <c r="F27" s="22">
        <v>0.14</v>
      </c>
      <c r="G27" s="22">
        <v>0.16</v>
      </c>
      <c r="H27" s="22">
        <v>0.19</v>
      </c>
      <c r="I27" s="22">
        <v>0.22</v>
      </c>
      <c r="J27" s="22">
        <v>0.25</v>
      </c>
    </row>
    <row r="28" spans="1:10" ht="15">
      <c r="A28" s="66" t="s">
        <v>74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0" ht="108.75">
      <c r="A29" s="2" t="s">
        <v>31</v>
      </c>
      <c r="B29" s="18" t="s">
        <v>182</v>
      </c>
      <c r="C29" s="2" t="s">
        <v>12</v>
      </c>
      <c r="D29" s="21">
        <v>5.8</v>
      </c>
      <c r="E29" s="21">
        <v>5.8</v>
      </c>
      <c r="F29" s="21">
        <v>6</v>
      </c>
      <c r="G29" s="21">
        <v>7</v>
      </c>
      <c r="H29" s="21">
        <v>8</v>
      </c>
      <c r="I29" s="21">
        <v>9</v>
      </c>
      <c r="J29" s="21">
        <v>10</v>
      </c>
    </row>
    <row r="30" spans="1:10" ht="34.5" customHeight="1">
      <c r="A30" s="2" t="s">
        <v>32</v>
      </c>
      <c r="B30" s="18" t="s">
        <v>183</v>
      </c>
      <c r="C30" s="3" t="s">
        <v>33</v>
      </c>
      <c r="D30" s="21">
        <v>302.3</v>
      </c>
      <c r="E30" s="21">
        <v>350.2</v>
      </c>
      <c r="F30" s="21">
        <v>385.5</v>
      </c>
      <c r="G30" s="21">
        <v>440</v>
      </c>
      <c r="H30" s="21">
        <v>489</v>
      </c>
      <c r="I30" s="21">
        <v>586</v>
      </c>
      <c r="J30" s="21">
        <v>700</v>
      </c>
    </row>
    <row r="31" spans="1:18" ht="38.25" customHeight="1">
      <c r="A31" s="2" t="s">
        <v>34</v>
      </c>
      <c r="B31" s="18" t="s">
        <v>184</v>
      </c>
      <c r="C31" s="2" t="s">
        <v>12</v>
      </c>
      <c r="D31" s="50">
        <v>16.819112476076022</v>
      </c>
      <c r="E31" s="50">
        <v>18.12394876439384</v>
      </c>
      <c r="F31" s="50">
        <v>17.926063706114856</v>
      </c>
      <c r="G31" s="50">
        <v>19.247594050743658</v>
      </c>
      <c r="H31" s="50">
        <v>20.248447204968944</v>
      </c>
      <c r="I31" s="50">
        <v>22.828204129333855</v>
      </c>
      <c r="J31" s="50">
        <v>25.32561505065123</v>
      </c>
      <c r="K31" s="49"/>
      <c r="L31" s="49"/>
      <c r="M31" s="49"/>
      <c r="N31" s="49"/>
      <c r="O31" s="49"/>
      <c r="P31" s="49"/>
      <c r="Q31" s="49"/>
      <c r="R31" s="48"/>
    </row>
    <row r="32" spans="1:10" ht="34.5" customHeight="1">
      <c r="A32" s="2" t="s">
        <v>35</v>
      </c>
      <c r="B32" s="18" t="s">
        <v>185</v>
      </c>
      <c r="C32" s="3" t="s">
        <v>33</v>
      </c>
      <c r="D32" s="21">
        <v>170.5</v>
      </c>
      <c r="E32" s="21">
        <v>175</v>
      </c>
      <c r="F32" s="21">
        <v>190</v>
      </c>
      <c r="G32" s="21">
        <v>220</v>
      </c>
      <c r="H32" s="21">
        <v>240</v>
      </c>
      <c r="I32" s="21">
        <v>275</v>
      </c>
      <c r="J32" s="21">
        <v>300</v>
      </c>
    </row>
    <row r="33" spans="1:10" ht="51" customHeight="1">
      <c r="A33" s="2" t="s">
        <v>36</v>
      </c>
      <c r="B33" s="18" t="s">
        <v>186</v>
      </c>
      <c r="C33" s="3" t="s">
        <v>37</v>
      </c>
      <c r="D33" s="21">
        <v>227.6</v>
      </c>
      <c r="E33" s="21">
        <v>263.7</v>
      </c>
      <c r="F33" s="21">
        <v>285</v>
      </c>
      <c r="G33" s="21">
        <v>322</v>
      </c>
      <c r="H33" s="21">
        <v>360</v>
      </c>
      <c r="I33" s="21">
        <v>390</v>
      </c>
      <c r="J33" s="21">
        <v>450</v>
      </c>
    </row>
    <row r="34" spans="1:10" ht="40.5" customHeight="1">
      <c r="A34" s="2" t="s">
        <v>38</v>
      </c>
      <c r="B34" s="51" t="s">
        <v>224</v>
      </c>
      <c r="C34" s="52" t="s">
        <v>14</v>
      </c>
      <c r="D34" s="52">
        <v>47</v>
      </c>
      <c r="E34" s="52">
        <v>47</v>
      </c>
      <c r="F34" s="52">
        <v>60</v>
      </c>
      <c r="G34" s="52">
        <v>70</v>
      </c>
      <c r="H34" s="52">
        <v>80</v>
      </c>
      <c r="I34" s="52">
        <v>90</v>
      </c>
      <c r="J34" s="52">
        <v>100</v>
      </c>
    </row>
    <row r="35" spans="1:10" ht="62.25">
      <c r="A35" s="2" t="s">
        <v>39</v>
      </c>
      <c r="B35" s="18" t="s">
        <v>187</v>
      </c>
      <c r="C35" s="2" t="s">
        <v>7</v>
      </c>
      <c r="D35" s="2">
        <v>0.037</v>
      </c>
      <c r="E35" s="2">
        <v>0.028</v>
      </c>
      <c r="F35" s="2">
        <v>0.037</v>
      </c>
      <c r="G35" s="2">
        <v>0.041</v>
      </c>
      <c r="H35" s="2">
        <v>0.045</v>
      </c>
      <c r="I35" s="2">
        <v>0.049</v>
      </c>
      <c r="J35" s="2">
        <v>0.053</v>
      </c>
    </row>
    <row r="36" spans="1:10" ht="67.5" customHeight="1">
      <c r="A36" s="2" t="s">
        <v>40</v>
      </c>
      <c r="B36" s="18" t="s">
        <v>188</v>
      </c>
      <c r="C36" s="2" t="s">
        <v>7</v>
      </c>
      <c r="D36" s="25">
        <v>0.028</v>
      </c>
      <c r="E36" s="25">
        <v>0.038</v>
      </c>
      <c r="F36" s="25">
        <v>0.046</v>
      </c>
      <c r="G36" s="25">
        <v>0.05</v>
      </c>
      <c r="H36" s="25">
        <v>0.054</v>
      </c>
      <c r="I36" s="25">
        <v>0.058</v>
      </c>
      <c r="J36" s="25">
        <v>0.063</v>
      </c>
    </row>
    <row r="37" spans="1:10" ht="163.5" customHeight="1">
      <c r="A37" s="2" t="s">
        <v>41</v>
      </c>
      <c r="B37" s="18" t="s">
        <v>189</v>
      </c>
      <c r="C37" s="2" t="s">
        <v>7</v>
      </c>
      <c r="D37" s="2">
        <v>0.62</v>
      </c>
      <c r="E37" s="2">
        <v>0.68</v>
      </c>
      <c r="F37" s="2">
        <v>0.72</v>
      </c>
      <c r="G37" s="2">
        <v>0.78</v>
      </c>
      <c r="H37" s="2">
        <v>0.82</v>
      </c>
      <c r="I37" s="2">
        <v>0.86</v>
      </c>
      <c r="J37" s="2">
        <v>0.9</v>
      </c>
    </row>
    <row r="38" spans="1:10" ht="15">
      <c r="A38" s="66" t="s">
        <v>153</v>
      </c>
      <c r="B38" s="67"/>
      <c r="C38" s="67"/>
      <c r="D38" s="67"/>
      <c r="E38" s="67"/>
      <c r="F38" s="67"/>
      <c r="G38" s="67"/>
      <c r="H38" s="67"/>
      <c r="I38" s="67"/>
      <c r="J38" s="68"/>
    </row>
    <row r="39" spans="1:10" ht="67.5" customHeight="1">
      <c r="A39" s="2" t="s">
        <v>42</v>
      </c>
      <c r="B39" s="18" t="s">
        <v>190</v>
      </c>
      <c r="C39" s="2" t="s">
        <v>7</v>
      </c>
      <c r="D39" s="2">
        <v>44</v>
      </c>
      <c r="E39" s="2">
        <v>44</v>
      </c>
      <c r="F39" s="2">
        <v>48</v>
      </c>
      <c r="G39" s="2">
        <v>52</v>
      </c>
      <c r="H39" s="2">
        <v>54</v>
      </c>
      <c r="I39" s="2">
        <v>56</v>
      </c>
      <c r="J39" s="2">
        <v>60</v>
      </c>
    </row>
    <row r="40" spans="1:10" ht="46.5">
      <c r="A40" s="2" t="s">
        <v>43</v>
      </c>
      <c r="B40" s="18" t="s">
        <v>191</v>
      </c>
      <c r="C40" s="2" t="s">
        <v>7</v>
      </c>
      <c r="D40" s="2">
        <v>6</v>
      </c>
      <c r="E40" s="2">
        <v>7</v>
      </c>
      <c r="F40" s="2">
        <v>8</v>
      </c>
      <c r="G40" s="2">
        <v>9</v>
      </c>
      <c r="H40" s="2">
        <v>10</v>
      </c>
      <c r="I40" s="2">
        <v>11</v>
      </c>
      <c r="J40" s="2">
        <v>12</v>
      </c>
    </row>
    <row r="41" spans="1:10" ht="15">
      <c r="A41" s="2" t="s">
        <v>44</v>
      </c>
      <c r="B41" s="18" t="s">
        <v>192</v>
      </c>
      <c r="C41" s="2" t="s">
        <v>7</v>
      </c>
      <c r="D41" s="2">
        <v>44</v>
      </c>
      <c r="E41" s="2">
        <v>45</v>
      </c>
      <c r="F41" s="2">
        <v>48</v>
      </c>
      <c r="G41" s="2">
        <v>50</v>
      </c>
      <c r="H41" s="2">
        <v>53</v>
      </c>
      <c r="I41" s="2">
        <v>56</v>
      </c>
      <c r="J41" s="2">
        <v>60</v>
      </c>
    </row>
    <row r="42" spans="1:10" ht="22.5" customHeight="1">
      <c r="A42" s="2" t="s">
        <v>45</v>
      </c>
      <c r="B42" s="18" t="s">
        <v>193</v>
      </c>
      <c r="C42" s="2" t="s">
        <v>7</v>
      </c>
      <c r="D42" s="2">
        <v>113</v>
      </c>
      <c r="E42" s="2">
        <v>157</v>
      </c>
      <c r="F42" s="2">
        <v>175</v>
      </c>
      <c r="G42" s="2">
        <v>195</v>
      </c>
      <c r="H42" s="2">
        <v>220</v>
      </c>
      <c r="I42" s="2">
        <v>240</v>
      </c>
      <c r="J42" s="2">
        <v>260</v>
      </c>
    </row>
    <row r="43" spans="1:10" ht="62.25">
      <c r="A43" s="2" t="s">
        <v>46</v>
      </c>
      <c r="B43" s="18" t="s">
        <v>194</v>
      </c>
      <c r="C43" s="2" t="s">
        <v>7</v>
      </c>
      <c r="D43" s="2">
        <v>5</v>
      </c>
      <c r="E43" s="2">
        <v>8</v>
      </c>
      <c r="F43" s="2">
        <v>9</v>
      </c>
      <c r="G43" s="2">
        <v>12</v>
      </c>
      <c r="H43" s="2">
        <v>14</v>
      </c>
      <c r="I43" s="2">
        <v>16</v>
      </c>
      <c r="J43" s="2">
        <v>20</v>
      </c>
    </row>
    <row r="44" spans="1:10" ht="78">
      <c r="A44" s="2" t="s">
        <v>47</v>
      </c>
      <c r="B44" s="18" t="s">
        <v>48</v>
      </c>
      <c r="C44" s="2" t="s">
        <v>7</v>
      </c>
      <c r="D44" s="2">
        <v>11</v>
      </c>
      <c r="E44" s="2">
        <v>5</v>
      </c>
      <c r="F44" s="2">
        <v>5</v>
      </c>
      <c r="G44" s="2">
        <v>6</v>
      </c>
      <c r="H44" s="2">
        <v>6</v>
      </c>
      <c r="I44" s="2">
        <v>7</v>
      </c>
      <c r="J44" s="2">
        <v>7</v>
      </c>
    </row>
    <row r="45" spans="1:10" ht="62.25">
      <c r="A45" s="2" t="s">
        <v>49</v>
      </c>
      <c r="B45" s="18" t="s">
        <v>50</v>
      </c>
      <c r="C45" s="3" t="s">
        <v>33</v>
      </c>
      <c r="D45" s="21">
        <v>12.4</v>
      </c>
      <c r="E45" s="21">
        <v>13.5</v>
      </c>
      <c r="F45" s="21">
        <v>15</v>
      </c>
      <c r="G45" s="21">
        <v>19</v>
      </c>
      <c r="H45" s="21">
        <v>24</v>
      </c>
      <c r="I45" s="21">
        <v>28</v>
      </c>
      <c r="J45" s="21">
        <v>35</v>
      </c>
    </row>
    <row r="46" spans="1:10" ht="15">
      <c r="A46" s="66" t="s">
        <v>75</v>
      </c>
      <c r="B46" s="67"/>
      <c r="C46" s="67"/>
      <c r="D46" s="67"/>
      <c r="E46" s="67"/>
      <c r="F46" s="67"/>
      <c r="G46" s="67"/>
      <c r="H46" s="67"/>
      <c r="I46" s="67"/>
      <c r="J46" s="68"/>
    </row>
    <row r="47" spans="1:10" ht="30.75">
      <c r="A47" s="2" t="s">
        <v>51</v>
      </c>
      <c r="B47" s="18" t="s">
        <v>195</v>
      </c>
      <c r="C47" s="3" t="s">
        <v>33</v>
      </c>
      <c r="D47" s="21">
        <v>250.6</v>
      </c>
      <c r="E47" s="21">
        <v>295.4</v>
      </c>
      <c r="F47" s="21">
        <v>450</v>
      </c>
      <c r="G47" s="21">
        <v>610</v>
      </c>
      <c r="H47" s="21">
        <v>750</v>
      </c>
      <c r="I47" s="21">
        <v>880</v>
      </c>
      <c r="J47" s="21">
        <v>1000</v>
      </c>
    </row>
    <row r="48" spans="1:10" ht="30.75">
      <c r="A48" s="2" t="s">
        <v>52</v>
      </c>
      <c r="B48" s="18" t="s">
        <v>53</v>
      </c>
      <c r="C48" s="3" t="s">
        <v>33</v>
      </c>
      <c r="D48" s="22">
        <v>1797.36</v>
      </c>
      <c r="E48" s="22">
        <v>1932.25</v>
      </c>
      <c r="F48" s="22">
        <v>2150.5</v>
      </c>
      <c r="G48" s="22">
        <v>2286</v>
      </c>
      <c r="H48" s="22">
        <v>2415</v>
      </c>
      <c r="I48" s="22">
        <v>2567</v>
      </c>
      <c r="J48" s="22">
        <v>2764</v>
      </c>
    </row>
    <row r="49" spans="1:10" ht="30.75">
      <c r="A49" s="2" t="s">
        <v>54</v>
      </c>
      <c r="B49" s="31" t="s">
        <v>196</v>
      </c>
      <c r="C49" s="3" t="s">
        <v>33</v>
      </c>
      <c r="D49" s="22">
        <v>944.99</v>
      </c>
      <c r="E49" s="22">
        <v>1012.45</v>
      </c>
      <c r="F49" s="22">
        <v>1148</v>
      </c>
      <c r="G49" s="22">
        <v>1189</v>
      </c>
      <c r="H49" s="22">
        <v>1218</v>
      </c>
      <c r="I49" s="22">
        <v>1241</v>
      </c>
      <c r="J49" s="22">
        <v>1287</v>
      </c>
    </row>
    <row r="50" spans="1:10" ht="62.25">
      <c r="A50" s="2" t="s">
        <v>55</v>
      </c>
      <c r="B50" s="31" t="s">
        <v>197</v>
      </c>
      <c r="C50" s="3" t="s">
        <v>33</v>
      </c>
      <c r="D50" s="21">
        <v>241.5</v>
      </c>
      <c r="E50" s="21">
        <v>242.7</v>
      </c>
      <c r="F50" s="21">
        <v>271.5</v>
      </c>
      <c r="G50" s="21">
        <v>308</v>
      </c>
      <c r="H50" s="21">
        <v>361</v>
      </c>
      <c r="I50" s="21">
        <v>436</v>
      </c>
      <c r="J50" s="21">
        <v>523</v>
      </c>
    </row>
    <row r="51" spans="1:10" ht="30.75">
      <c r="A51" s="2" t="s">
        <v>56</v>
      </c>
      <c r="B51" s="31" t="s">
        <v>198</v>
      </c>
      <c r="C51" s="3" t="s">
        <v>33</v>
      </c>
      <c r="D51" s="22">
        <v>530.04</v>
      </c>
      <c r="E51" s="22">
        <v>593.5</v>
      </c>
      <c r="F51" s="22">
        <v>643</v>
      </c>
      <c r="G51" s="22">
        <v>699</v>
      </c>
      <c r="H51" s="22">
        <v>742</v>
      </c>
      <c r="I51" s="22">
        <v>792</v>
      </c>
      <c r="J51" s="22">
        <v>850</v>
      </c>
    </row>
    <row r="52" spans="1:10" ht="15">
      <c r="A52" s="2" t="s">
        <v>57</v>
      </c>
      <c r="B52" s="31" t="s">
        <v>199</v>
      </c>
      <c r="C52" s="3" t="s">
        <v>33</v>
      </c>
      <c r="D52" s="22">
        <v>80.83</v>
      </c>
      <c r="E52" s="22">
        <v>83.6</v>
      </c>
      <c r="F52" s="22">
        <v>88</v>
      </c>
      <c r="G52" s="22">
        <v>90</v>
      </c>
      <c r="H52" s="22">
        <v>94</v>
      </c>
      <c r="I52" s="22">
        <v>98</v>
      </c>
      <c r="J52" s="22">
        <v>104</v>
      </c>
    </row>
    <row r="53" spans="1:10" ht="15">
      <c r="A53" s="2" t="s">
        <v>58</v>
      </c>
      <c r="B53" s="18" t="s">
        <v>59</v>
      </c>
      <c r="C53" s="3" t="s">
        <v>37</v>
      </c>
      <c r="D53" s="2"/>
      <c r="E53" s="2"/>
      <c r="F53" s="2"/>
      <c r="G53" s="2"/>
      <c r="H53" s="2"/>
      <c r="I53" s="2"/>
      <c r="J53" s="2"/>
    </row>
    <row r="54" spans="1:10" ht="15">
      <c r="A54" s="2" t="s">
        <v>60</v>
      </c>
      <c r="B54" s="31" t="s">
        <v>180</v>
      </c>
      <c r="C54" s="3" t="s">
        <v>37</v>
      </c>
      <c r="D54" s="21">
        <v>25.4</v>
      </c>
      <c r="E54" s="21">
        <v>27.2</v>
      </c>
      <c r="F54" s="21">
        <v>29.1</v>
      </c>
      <c r="G54" s="21">
        <v>31.1</v>
      </c>
      <c r="H54" s="21">
        <v>33.3</v>
      </c>
      <c r="I54" s="21">
        <v>35.7</v>
      </c>
      <c r="J54" s="21">
        <v>38.1</v>
      </c>
    </row>
    <row r="55" spans="1:10" ht="15">
      <c r="A55" s="2" t="s">
        <v>61</v>
      </c>
      <c r="B55" s="31" t="s">
        <v>200</v>
      </c>
      <c r="C55" s="3" t="s">
        <v>37</v>
      </c>
      <c r="D55" s="21">
        <v>16.5</v>
      </c>
      <c r="E55" s="21">
        <v>17.7</v>
      </c>
      <c r="F55" s="21">
        <v>18.9</v>
      </c>
      <c r="G55" s="21">
        <v>20.3</v>
      </c>
      <c r="H55" s="21">
        <v>21.7</v>
      </c>
      <c r="I55" s="21">
        <v>23.2</v>
      </c>
      <c r="J55" s="21">
        <v>24.8</v>
      </c>
    </row>
    <row r="56" spans="1:10" ht="15">
      <c r="A56" s="2" t="s">
        <v>62</v>
      </c>
      <c r="B56" s="31" t="s">
        <v>201</v>
      </c>
      <c r="C56" s="3" t="s">
        <v>37</v>
      </c>
      <c r="D56" s="21">
        <v>27.7</v>
      </c>
      <c r="E56" s="21">
        <v>29.6</v>
      </c>
      <c r="F56" s="21">
        <v>31.7</v>
      </c>
      <c r="G56" s="21">
        <v>33.9</v>
      </c>
      <c r="H56" s="21">
        <v>36.3</v>
      </c>
      <c r="I56" s="21">
        <v>38.8</v>
      </c>
      <c r="J56" s="21">
        <v>41.5</v>
      </c>
    </row>
    <row r="57" spans="1:10" ht="15">
      <c r="A57" s="2" t="s">
        <v>63</v>
      </c>
      <c r="B57" s="31" t="s">
        <v>202</v>
      </c>
      <c r="C57" s="3" t="s">
        <v>37</v>
      </c>
      <c r="D57" s="21">
        <v>34.4</v>
      </c>
      <c r="E57" s="21">
        <v>36.8</v>
      </c>
      <c r="F57" s="21">
        <v>39.4</v>
      </c>
      <c r="G57" s="21">
        <v>42.1</v>
      </c>
      <c r="H57" s="21">
        <v>45.1</v>
      </c>
      <c r="I57" s="21">
        <v>48.2</v>
      </c>
      <c r="J57" s="21">
        <v>51.6</v>
      </c>
    </row>
    <row r="58" spans="1:10" ht="15">
      <c r="A58" s="2" t="s">
        <v>64</v>
      </c>
      <c r="B58" s="31" t="s">
        <v>203</v>
      </c>
      <c r="C58" s="3" t="s">
        <v>37</v>
      </c>
      <c r="D58" s="21">
        <v>44.2</v>
      </c>
      <c r="E58" s="21">
        <v>47.3</v>
      </c>
      <c r="F58" s="21">
        <v>50.6</v>
      </c>
      <c r="G58" s="21">
        <v>54.2</v>
      </c>
      <c r="H58" s="21">
        <v>58</v>
      </c>
      <c r="I58" s="21">
        <v>62</v>
      </c>
      <c r="J58" s="21">
        <v>66.3</v>
      </c>
    </row>
    <row r="59" spans="1:10" ht="15">
      <c r="A59" s="2" t="s">
        <v>65</v>
      </c>
      <c r="B59" s="31" t="s">
        <v>204</v>
      </c>
      <c r="C59" s="3" t="s">
        <v>37</v>
      </c>
      <c r="D59" s="21">
        <v>53.2</v>
      </c>
      <c r="E59" s="21">
        <v>56.9</v>
      </c>
      <c r="F59" s="21">
        <v>60.9</v>
      </c>
      <c r="G59" s="21">
        <v>65.1</v>
      </c>
      <c r="H59" s="21">
        <v>69.7</v>
      </c>
      <c r="I59" s="21">
        <v>74.6</v>
      </c>
      <c r="J59" s="21">
        <v>79.8</v>
      </c>
    </row>
    <row r="60" spans="1:10" ht="78">
      <c r="A60" s="2" t="s">
        <v>66</v>
      </c>
      <c r="B60" s="18" t="s">
        <v>205</v>
      </c>
      <c r="C60" s="3" t="s">
        <v>12</v>
      </c>
      <c r="D60" s="21">
        <v>138</v>
      </c>
      <c r="E60" s="21">
        <v>142</v>
      </c>
      <c r="F60" s="21">
        <v>143</v>
      </c>
      <c r="G60" s="21">
        <v>145</v>
      </c>
      <c r="H60" s="21">
        <v>147</v>
      </c>
      <c r="I60" s="21">
        <v>148</v>
      </c>
      <c r="J60" s="21">
        <v>150</v>
      </c>
    </row>
    <row r="61" spans="1:10" ht="62.25">
      <c r="A61" s="2" t="s">
        <v>67</v>
      </c>
      <c r="B61" s="18" t="s">
        <v>206</v>
      </c>
      <c r="C61" s="2" t="s">
        <v>12</v>
      </c>
      <c r="D61" s="22">
        <v>47.42</v>
      </c>
      <c r="E61" s="22">
        <v>47.6</v>
      </c>
      <c r="F61" s="22">
        <v>47.7</v>
      </c>
      <c r="G61" s="22">
        <v>48</v>
      </c>
      <c r="H61" s="22">
        <v>49.6</v>
      </c>
      <c r="I61" s="22">
        <v>51.7</v>
      </c>
      <c r="J61" s="22">
        <v>53.5</v>
      </c>
    </row>
    <row r="62" spans="1:10" ht="62.25">
      <c r="A62" s="2" t="s">
        <v>68</v>
      </c>
      <c r="B62" s="18" t="s">
        <v>207</v>
      </c>
      <c r="C62" s="2" t="s">
        <v>12</v>
      </c>
      <c r="D62" s="21">
        <v>8.3</v>
      </c>
      <c r="E62" s="21">
        <v>8.4</v>
      </c>
      <c r="F62" s="21">
        <v>8.7</v>
      </c>
      <c r="G62" s="21">
        <v>9.1</v>
      </c>
      <c r="H62" s="21">
        <v>9.4</v>
      </c>
      <c r="I62" s="21">
        <v>9.7</v>
      </c>
      <c r="J62" s="21">
        <v>10</v>
      </c>
    </row>
    <row r="63" spans="1:10" ht="62.25">
      <c r="A63" s="2" t="s">
        <v>69</v>
      </c>
      <c r="B63" s="18" t="s">
        <v>208</v>
      </c>
      <c r="C63" s="2" t="s">
        <v>12</v>
      </c>
      <c r="D63" s="21">
        <v>20.1</v>
      </c>
      <c r="E63" s="21">
        <v>22</v>
      </c>
      <c r="F63" s="21">
        <v>23</v>
      </c>
      <c r="G63" s="21">
        <v>23.5</v>
      </c>
      <c r="H63" s="21">
        <v>24</v>
      </c>
      <c r="I63" s="21">
        <v>24.8</v>
      </c>
      <c r="J63" s="21">
        <v>26</v>
      </c>
    </row>
    <row r="64" spans="1:10" ht="30.75">
      <c r="A64" s="2" t="s">
        <v>70</v>
      </c>
      <c r="B64" s="18" t="s">
        <v>209</v>
      </c>
      <c r="C64" s="2" t="s">
        <v>12</v>
      </c>
      <c r="D64" s="21">
        <v>18</v>
      </c>
      <c r="E64" s="21">
        <v>18</v>
      </c>
      <c r="F64" s="21">
        <v>15</v>
      </c>
      <c r="G64" s="21">
        <v>10</v>
      </c>
      <c r="H64" s="21">
        <v>7</v>
      </c>
      <c r="I64" s="21">
        <v>5</v>
      </c>
      <c r="J64" s="21">
        <v>0</v>
      </c>
    </row>
    <row r="65" spans="1:10" ht="15">
      <c r="A65" s="66" t="s">
        <v>76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15">
      <c r="A66" s="2" t="s">
        <v>71</v>
      </c>
      <c r="B66" s="18" t="s">
        <v>165</v>
      </c>
      <c r="C66" s="2" t="s">
        <v>142</v>
      </c>
      <c r="D66" s="2">
        <v>4000</v>
      </c>
      <c r="E66" s="2">
        <v>4300</v>
      </c>
      <c r="F66" s="2">
        <v>5000</v>
      </c>
      <c r="G66" s="2">
        <v>4500</v>
      </c>
      <c r="H66" s="2">
        <v>7500</v>
      </c>
      <c r="I66" s="2">
        <v>10000</v>
      </c>
      <c r="J66" s="2">
        <v>10000</v>
      </c>
    </row>
    <row r="67" spans="1:10" ht="30.75">
      <c r="A67" s="2" t="s">
        <v>72</v>
      </c>
      <c r="B67" s="18" t="s">
        <v>166</v>
      </c>
      <c r="C67" s="2" t="s">
        <v>142</v>
      </c>
      <c r="D67" s="2">
        <v>1500</v>
      </c>
      <c r="E67" s="2">
        <v>1500</v>
      </c>
      <c r="F67" s="2">
        <v>3200</v>
      </c>
      <c r="G67" s="2">
        <v>2500</v>
      </c>
      <c r="H67" s="2">
        <v>2100</v>
      </c>
      <c r="I67" s="2">
        <v>2200</v>
      </c>
      <c r="J67" s="2">
        <v>2200</v>
      </c>
    </row>
    <row r="68" spans="1:10" ht="30.75">
      <c r="A68" s="2" t="s">
        <v>135</v>
      </c>
      <c r="B68" s="20" t="s">
        <v>141</v>
      </c>
      <c r="C68" s="2" t="s">
        <v>142</v>
      </c>
      <c r="D68" s="2">
        <v>0</v>
      </c>
      <c r="E68" s="2">
        <v>0</v>
      </c>
      <c r="F68" s="2">
        <v>0</v>
      </c>
      <c r="G68" s="2">
        <v>0</v>
      </c>
      <c r="H68" s="2">
        <v>9000</v>
      </c>
      <c r="I68" s="2">
        <v>0</v>
      </c>
      <c r="J68" s="2">
        <v>0</v>
      </c>
    </row>
    <row r="69" spans="1:10" ht="46.5">
      <c r="A69" s="2" t="s">
        <v>136</v>
      </c>
      <c r="B69" s="20" t="s">
        <v>143</v>
      </c>
      <c r="C69" s="2" t="s">
        <v>142</v>
      </c>
      <c r="D69" s="2">
        <v>1600</v>
      </c>
      <c r="E69" s="2">
        <v>1700</v>
      </c>
      <c r="F69" s="2">
        <v>2000</v>
      </c>
      <c r="G69" s="2">
        <v>2000</v>
      </c>
      <c r="H69" s="2">
        <v>2000</v>
      </c>
      <c r="I69" s="2">
        <v>2000</v>
      </c>
      <c r="J69" s="2">
        <v>2000</v>
      </c>
    </row>
    <row r="70" spans="1:10" ht="46.5">
      <c r="A70" s="2" t="s">
        <v>137</v>
      </c>
      <c r="B70" s="20" t="s">
        <v>144</v>
      </c>
      <c r="C70" s="2" t="s">
        <v>142</v>
      </c>
      <c r="D70" s="2">
        <v>2000</v>
      </c>
      <c r="E70" s="2">
        <v>2200</v>
      </c>
      <c r="F70" s="2">
        <v>2600</v>
      </c>
      <c r="G70" s="2">
        <v>3800</v>
      </c>
      <c r="H70" s="2">
        <v>3500</v>
      </c>
      <c r="I70" s="2">
        <v>3000</v>
      </c>
      <c r="J70" s="2">
        <v>3000</v>
      </c>
    </row>
    <row r="71" spans="1:10" ht="15">
      <c r="A71" s="26"/>
      <c r="B71" s="27"/>
      <c r="C71" s="26"/>
      <c r="D71" s="26"/>
      <c r="E71" s="26"/>
      <c r="F71" s="26"/>
      <c r="G71" s="26"/>
      <c r="H71" s="26"/>
      <c r="I71" s="26"/>
      <c r="J71" s="26"/>
    </row>
    <row r="72" spans="2:10" ht="51" customHeight="1">
      <c r="B72" s="54" t="s">
        <v>77</v>
      </c>
      <c r="C72" s="55"/>
      <c r="D72" s="55"/>
      <c r="E72" s="55"/>
      <c r="F72" s="55"/>
      <c r="G72" s="55"/>
      <c r="H72" s="55"/>
      <c r="I72" s="55"/>
      <c r="J72" s="55"/>
    </row>
    <row r="73" spans="2:10" ht="79.5" customHeight="1">
      <c r="B73" s="54" t="s">
        <v>220</v>
      </c>
      <c r="C73" s="55"/>
      <c r="D73" s="55"/>
      <c r="E73" s="55"/>
      <c r="F73" s="55"/>
      <c r="G73" s="55"/>
      <c r="H73" s="55"/>
      <c r="I73" s="55"/>
      <c r="J73" s="55"/>
    </row>
  </sheetData>
  <sheetProtection password="DE4F" sheet="1" objects="1" scenarios="1"/>
  <mergeCells count="14">
    <mergeCell ref="A65:J65"/>
    <mergeCell ref="B73:J73"/>
    <mergeCell ref="A1:J1"/>
    <mergeCell ref="A2:J2"/>
    <mergeCell ref="B72:J72"/>
    <mergeCell ref="A28:J28"/>
    <mergeCell ref="A7:J7"/>
    <mergeCell ref="A46:J46"/>
    <mergeCell ref="A3:A5"/>
    <mergeCell ref="B3:B5"/>
    <mergeCell ref="C3:C5"/>
    <mergeCell ref="D3:E4"/>
    <mergeCell ref="F3:J4"/>
    <mergeCell ref="A38:J38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Жданова</dc:creator>
  <cp:keywords/>
  <dc:description/>
  <cp:lastModifiedBy>Информационная служба НГТУ</cp:lastModifiedBy>
  <cp:lastPrinted>2012-04-23T07:46:30Z</cp:lastPrinted>
  <dcterms:created xsi:type="dcterms:W3CDTF">2012-02-14T05:56:42Z</dcterms:created>
  <dcterms:modified xsi:type="dcterms:W3CDTF">2013-02-13T09:24:12Z</dcterms:modified>
  <cp:category/>
  <cp:version/>
  <cp:contentType/>
  <cp:contentStatus/>
</cp:coreProperties>
</file>